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2" yWindow="216" windowWidth="15480" windowHeight="11052"/>
  </bookViews>
  <sheets>
    <sheet name="OTCHET" sheetId="3" r:id="rId1"/>
    <sheet name="INF" sheetId="4" state="hidden" r:id="rId2"/>
    <sheet name="list" sheetId="6" state="hidden" r:id="rId3"/>
    <sheet name="УКАЗАНИЯ" sheetId="7" r:id="rId4"/>
    <sheet name="Groups" sheetId="8" state="hidden" r:id="rId5"/>
    <sheet name="Лист1" sheetId="9" r:id="rId6"/>
  </sheets>
  <externalReferences>
    <externalReference r:id="rId7"/>
    <externalReference r:id="rId8"/>
  </externalReferences>
  <definedNames>
    <definedName name="_xlnm._FilterDatabase" localSheetId="0" hidden="1">OTCHET!$J$1:$J$2095</definedName>
    <definedName name="Date">list!$B$692:$B$703</definedName>
    <definedName name="EBK_DEIN">list!$B$11:$B$275</definedName>
    <definedName name="EBK_DEIN2">list!$B$11:$C$275</definedName>
    <definedName name="OP_LIST">list!$A$281:$A$290</definedName>
    <definedName name="OP_LIST2">list!$A$282:$B$290</definedName>
    <definedName name="PRBK">list!$A$296:$B$689</definedName>
    <definedName name="_xlnm.Print_Area" localSheetId="0">OTCHET!$A:$I</definedName>
    <definedName name="SMETKA">list!$A$2:$A$7</definedName>
    <definedName name="zad" localSheetId="1">[1]MAKET!#REF!,[1]MAKET!#REF!,[1]MAKET!#REF!,[1]MAKET!#REF!,[1]MAKET!#REF!,[1]MAKET!#REF!,[1]MAKET!#REF!,[1]MAKET!#REF!,[1]MAKET!#REF!,[1]MAKET!#REF!,[1]MAKET!#REF!,[1]MAKET!#REF!,[1]MAKET!#REF!,[1]MAKET!#REF!,[1]MAKET!#REF!,[1]MAKET!#REF!,[1]MAKET!#REF!</definedName>
    <definedName name="zad" localSheetId="2">[2]MAKET!#REF!,[2]MAKET!#REF!,[2]MAKET!#REF!,[2]MAKET!#REF!,[2]MAKET!#REF!,[2]MAKET!#REF!,[2]MAKET!#REF!,[2]MAKET!#REF!,[2]MAKET!#REF!,[2]MAKET!#REF!,[2]MAKET!#REF!,[2]MAKET!#REF!,[2]MAKET!#REF!,[2]MAKET!#REF!,[2]MAKET!#REF!,[2]MAKET!#REF!,[2]MAKET!#REF!</definedName>
    <definedName name="zad">OTCHET!#REF!,OTCHET!#REF!,OTCHET!#REF!,OTCHET!#REF!,OTCHET!#REF!,OTCHET!#REF!,OTCHET!#REF!,OTCHET!#REF!,OTCHET!#REF!,OTCHET!#REF!,OTCHET!#REF!,OTCHET!#REF!,OTCHET!#REF!,OTCHET!#REF!,OTCHET!#REF!,OTCHET!#REF!,OTCHET!#REF!</definedName>
  </definedNames>
  <calcPr calcId="125725" iterate="1" iterateCount="1"/>
  <customWorkbookViews>
    <customWorkbookView name="PPanchev - Personal View" guid="{D568CAA1-2ECB-11D7-B07A-00010309AF38}" mergeInterval="0" personalView="1" maximized="1" windowWidth="1018" windowHeight="634" activeSheetId="1"/>
  </customWorkbookViews>
</workbook>
</file>

<file path=xl/calcChain.xml><?xml version="1.0" encoding="utf-8"?>
<calcChain xmlns="http://schemas.openxmlformats.org/spreadsheetml/2006/main">
  <c r="K2054" i="3"/>
  <c r="J2053"/>
  <c r="J2052"/>
  <c r="J2051"/>
  <c r="S2050"/>
  <c r="T2050" s="1"/>
  <c r="N2050"/>
  <c r="O2050" s="1"/>
  <c r="J2050"/>
  <c r="J2049"/>
  <c r="X2048"/>
  <c r="J2048"/>
  <c r="S2047"/>
  <c r="T2047" s="1"/>
  <c r="X2047" s="1"/>
  <c r="N2047"/>
  <c r="O2047" s="1"/>
  <c r="J2047"/>
  <c r="S2046"/>
  <c r="T2046" s="1"/>
  <c r="N2046"/>
  <c r="O2046" s="1"/>
  <c r="J2046"/>
  <c r="W2045"/>
  <c r="V2045"/>
  <c r="U2045"/>
  <c r="R2045"/>
  <c r="Q2045"/>
  <c r="M2045"/>
  <c r="L2045"/>
  <c r="I2045"/>
  <c r="H2045"/>
  <c r="G2045"/>
  <c r="F2045"/>
  <c r="E2045"/>
  <c r="J2045" s="1"/>
  <c r="S2044"/>
  <c r="T2044" s="1"/>
  <c r="X2044" s="1"/>
  <c r="N2044"/>
  <c r="O2044" s="1"/>
  <c r="J2044"/>
  <c r="S2043"/>
  <c r="T2043" s="1"/>
  <c r="X2043" s="1"/>
  <c r="N2043"/>
  <c r="O2043" s="1"/>
  <c r="J2043"/>
  <c r="S2042"/>
  <c r="T2042" s="1"/>
  <c r="X2042" s="1"/>
  <c r="N2042"/>
  <c r="O2042" s="1"/>
  <c r="J2042"/>
  <c r="S2041"/>
  <c r="T2041" s="1"/>
  <c r="N2041"/>
  <c r="O2041" s="1"/>
  <c r="O2040" s="1"/>
  <c r="J2041"/>
  <c r="W2040"/>
  <c r="V2040"/>
  <c r="U2040"/>
  <c r="R2040"/>
  <c r="Q2040"/>
  <c r="M2040"/>
  <c r="L2040"/>
  <c r="I2040"/>
  <c r="H2040"/>
  <c r="G2040"/>
  <c r="F2040"/>
  <c r="E2040"/>
  <c r="J2040" s="1"/>
  <c r="S2039"/>
  <c r="T2039" s="1"/>
  <c r="X2039" s="1"/>
  <c r="N2039"/>
  <c r="O2039" s="1"/>
  <c r="J2039"/>
  <c r="S2038"/>
  <c r="T2038" s="1"/>
  <c r="X2038" s="1"/>
  <c r="N2038"/>
  <c r="O2038" s="1"/>
  <c r="J2038"/>
  <c r="S2037"/>
  <c r="T2037" s="1"/>
  <c r="N2037"/>
  <c r="O2037" s="1"/>
  <c r="O2036" s="1"/>
  <c r="J2037"/>
  <c r="W2036"/>
  <c r="V2036"/>
  <c r="U2036"/>
  <c r="R2036"/>
  <c r="Q2036"/>
  <c r="M2036"/>
  <c r="L2036"/>
  <c r="I2036"/>
  <c r="H2036"/>
  <c r="G2036"/>
  <c r="F2036"/>
  <c r="E2036"/>
  <c r="J2036" s="1"/>
  <c r="S2035"/>
  <c r="T2035" s="1"/>
  <c r="X2035" s="1"/>
  <c r="N2035"/>
  <c r="O2035" s="1"/>
  <c r="J2035"/>
  <c r="S2034"/>
  <c r="T2034" s="1"/>
  <c r="X2034" s="1"/>
  <c r="N2034"/>
  <c r="O2034" s="1"/>
  <c r="J2034"/>
  <c r="S2033"/>
  <c r="T2033" s="1"/>
  <c r="X2033" s="1"/>
  <c r="N2033"/>
  <c r="O2033" s="1"/>
  <c r="J2033"/>
  <c r="S2032"/>
  <c r="T2032" s="1"/>
  <c r="X2032" s="1"/>
  <c r="N2032"/>
  <c r="O2032" s="1"/>
  <c r="J2032"/>
  <c r="S2031"/>
  <c r="T2031" s="1"/>
  <c r="X2031" s="1"/>
  <c r="N2031"/>
  <c r="O2031" s="1"/>
  <c r="J2031"/>
  <c r="S2030"/>
  <c r="T2030" s="1"/>
  <c r="X2030" s="1"/>
  <c r="N2030"/>
  <c r="O2030" s="1"/>
  <c r="J2030"/>
  <c r="S2029"/>
  <c r="T2029" s="1"/>
  <c r="N2029"/>
  <c r="O2029" s="1"/>
  <c r="O2028" s="1"/>
  <c r="J2029"/>
  <c r="W2028"/>
  <c r="V2028"/>
  <c r="U2028"/>
  <c r="R2028"/>
  <c r="Q2028"/>
  <c r="M2028"/>
  <c r="L2028"/>
  <c r="I2028"/>
  <c r="H2028"/>
  <c r="G2028"/>
  <c r="F2028"/>
  <c r="E2028"/>
  <c r="J2028" s="1"/>
  <c r="S2027"/>
  <c r="T2027" s="1"/>
  <c r="X2027" s="1"/>
  <c r="N2027"/>
  <c r="O2027" s="1"/>
  <c r="J2027"/>
  <c r="X2026"/>
  <c r="J2026"/>
  <c r="X2025"/>
  <c r="J2025"/>
  <c r="X2024"/>
  <c r="I2024"/>
  <c r="H2024"/>
  <c r="G2024"/>
  <c r="F2024"/>
  <c r="E2024"/>
  <c r="J2024" s="1"/>
  <c r="S2023"/>
  <c r="T2023" s="1"/>
  <c r="X2023" s="1"/>
  <c r="N2023"/>
  <c r="O2023" s="1"/>
  <c r="J2023"/>
  <c r="T2022"/>
  <c r="X2022" s="1"/>
  <c r="S2022"/>
  <c r="O2022"/>
  <c r="N2022"/>
  <c r="J2022"/>
  <c r="S2021"/>
  <c r="T2021" s="1"/>
  <c r="X2021" s="1"/>
  <c r="N2021"/>
  <c r="O2021" s="1"/>
  <c r="J2021"/>
  <c r="T2020"/>
  <c r="X2020" s="1"/>
  <c r="S2020"/>
  <c r="O2020"/>
  <c r="N2020"/>
  <c r="J2020"/>
  <c r="S2019"/>
  <c r="T2019" s="1"/>
  <c r="X2019" s="1"/>
  <c r="N2019"/>
  <c r="O2019" s="1"/>
  <c r="J2019"/>
  <c r="T2018"/>
  <c r="X2018" s="1"/>
  <c r="S2018"/>
  <c r="O2018"/>
  <c r="N2018"/>
  <c r="J2018"/>
  <c r="W2017"/>
  <c r="V2017"/>
  <c r="U2017"/>
  <c r="S2017"/>
  <c r="R2017"/>
  <c r="Q2017"/>
  <c r="M2017"/>
  <c r="L2017"/>
  <c r="I2017"/>
  <c r="H2017"/>
  <c r="G2017"/>
  <c r="F2017"/>
  <c r="E2017"/>
  <c r="J2017" s="1"/>
  <c r="S2016"/>
  <c r="T2016" s="1"/>
  <c r="X2016" s="1"/>
  <c r="N2016"/>
  <c r="O2016" s="1"/>
  <c r="J2016"/>
  <c r="T2015"/>
  <c r="X2015" s="1"/>
  <c r="S2015"/>
  <c r="O2015"/>
  <c r="N2015"/>
  <c r="J2015"/>
  <c r="S2014"/>
  <c r="T2014" s="1"/>
  <c r="X2014" s="1"/>
  <c r="N2014"/>
  <c r="O2014" s="1"/>
  <c r="J2014"/>
  <c r="T2013"/>
  <c r="X2013" s="1"/>
  <c r="S2013"/>
  <c r="O2013"/>
  <c r="N2013"/>
  <c r="J2013"/>
  <c r="S2012"/>
  <c r="T2012" s="1"/>
  <c r="X2012" s="1"/>
  <c r="N2012"/>
  <c r="O2012" s="1"/>
  <c r="J2012"/>
  <c r="T2011"/>
  <c r="X2011" s="1"/>
  <c r="S2011"/>
  <c r="O2011"/>
  <c r="N2011"/>
  <c r="J2011"/>
  <c r="W2010"/>
  <c r="V2010"/>
  <c r="U2010"/>
  <c r="S2010"/>
  <c r="R2010"/>
  <c r="Q2010"/>
  <c r="M2010"/>
  <c r="L2010"/>
  <c r="I2010"/>
  <c r="H2010"/>
  <c r="G2010"/>
  <c r="F2010"/>
  <c r="E2010"/>
  <c r="J2010" s="1"/>
  <c r="X2009"/>
  <c r="J2009"/>
  <c r="X2008"/>
  <c r="O2008"/>
  <c r="N2008"/>
  <c r="J2008"/>
  <c r="S2007"/>
  <c r="T2007" s="1"/>
  <c r="X2007" s="1"/>
  <c r="N2007"/>
  <c r="O2007" s="1"/>
  <c r="J2007"/>
  <c r="X2006"/>
  <c r="J2006"/>
  <c r="X2005"/>
  <c r="J2005"/>
  <c r="X2004"/>
  <c r="J2004"/>
  <c r="X2003"/>
  <c r="J2003"/>
  <c r="X2002"/>
  <c r="J2002"/>
  <c r="X2001"/>
  <c r="J2001"/>
  <c r="X2000"/>
  <c r="I2000"/>
  <c r="H2000"/>
  <c r="G2000"/>
  <c r="F2000"/>
  <c r="E2000"/>
  <c r="J2000" s="1"/>
  <c r="X1999"/>
  <c r="N1999"/>
  <c r="O1999" s="1"/>
  <c r="J1999"/>
  <c r="X1998"/>
  <c r="N1998"/>
  <c r="O1998" s="1"/>
  <c r="J1998"/>
  <c r="X1997"/>
  <c r="N1997"/>
  <c r="O1997" s="1"/>
  <c r="J1997"/>
  <c r="X1996"/>
  <c r="N1996"/>
  <c r="O1996" s="1"/>
  <c r="J1996"/>
  <c r="X1995"/>
  <c r="N1995"/>
  <c r="O1995" s="1"/>
  <c r="J1995"/>
  <c r="X1994"/>
  <c r="N1994"/>
  <c r="O1994" s="1"/>
  <c r="J1994"/>
  <c r="X1993"/>
  <c r="N1993"/>
  <c r="M1993"/>
  <c r="L1993"/>
  <c r="I1993"/>
  <c r="H1993"/>
  <c r="G1993"/>
  <c r="F1993"/>
  <c r="E1993"/>
  <c r="J1993" s="1"/>
  <c r="X1992"/>
  <c r="N1992"/>
  <c r="O1992" s="1"/>
  <c r="J1992"/>
  <c r="X1991"/>
  <c r="N1991"/>
  <c r="O1991" s="1"/>
  <c r="J1991"/>
  <c r="X1990"/>
  <c r="O1990"/>
  <c r="N1990"/>
  <c r="J1990"/>
  <c r="X1989"/>
  <c r="O1989"/>
  <c r="N1989"/>
  <c r="J1989"/>
  <c r="X1988"/>
  <c r="O1988"/>
  <c r="N1988"/>
  <c r="J1988"/>
  <c r="X1987"/>
  <c r="O1987"/>
  <c r="N1987"/>
  <c r="J1987"/>
  <c r="X1986"/>
  <c r="O1986"/>
  <c r="N1986"/>
  <c r="M1986"/>
  <c r="L1986"/>
  <c r="J1986"/>
  <c r="I1986"/>
  <c r="H1986"/>
  <c r="G1986"/>
  <c r="F1986"/>
  <c r="E1986"/>
  <c r="X1985"/>
  <c r="N1985"/>
  <c r="O1985" s="1"/>
  <c r="J1985"/>
  <c r="X1984"/>
  <c r="N1984"/>
  <c r="O1984" s="1"/>
  <c r="J1984"/>
  <c r="X1983"/>
  <c r="N1983"/>
  <c r="O1983" s="1"/>
  <c r="J1983"/>
  <c r="X1982"/>
  <c r="N1982"/>
  <c r="O1982" s="1"/>
  <c r="J1982"/>
  <c r="X1981"/>
  <c r="N1981"/>
  <c r="O1981" s="1"/>
  <c r="J1981"/>
  <c r="X1980"/>
  <c r="N1980"/>
  <c r="M1980"/>
  <c r="L1980"/>
  <c r="I1980"/>
  <c r="H1980"/>
  <c r="G1980"/>
  <c r="F1980"/>
  <c r="E1980"/>
  <c r="J1980" s="1"/>
  <c r="X1979"/>
  <c r="N1979"/>
  <c r="O1979" s="1"/>
  <c r="J1979"/>
  <c r="X1978"/>
  <c r="N1978"/>
  <c r="O1978" s="1"/>
  <c r="J1978"/>
  <c r="X1977"/>
  <c r="N1977"/>
  <c r="O1977" s="1"/>
  <c r="O1976" s="1"/>
  <c r="J1977"/>
  <c r="X1976"/>
  <c r="N1976"/>
  <c r="M1976"/>
  <c r="L1976"/>
  <c r="J1976"/>
  <c r="I1976"/>
  <c r="H1976"/>
  <c r="G1976"/>
  <c r="F1976"/>
  <c r="E1976"/>
  <c r="S1975"/>
  <c r="T1975" s="1"/>
  <c r="X1975" s="1"/>
  <c r="N1975"/>
  <c r="O1975" s="1"/>
  <c r="J1975"/>
  <c r="X1974"/>
  <c r="N1974"/>
  <c r="O1974" s="1"/>
  <c r="J1974"/>
  <c r="S1973"/>
  <c r="T1973" s="1"/>
  <c r="X1973" s="1"/>
  <c r="N1973"/>
  <c r="O1973" s="1"/>
  <c r="J1973"/>
  <c r="S1972"/>
  <c r="T1972" s="1"/>
  <c r="X1972" s="1"/>
  <c r="N1972"/>
  <c r="O1972" s="1"/>
  <c r="J1972"/>
  <c r="X1971"/>
  <c r="N1971"/>
  <c r="O1971" s="1"/>
  <c r="J1971"/>
  <c r="S1970"/>
  <c r="T1970" s="1"/>
  <c r="X1970" s="1"/>
  <c r="N1970"/>
  <c r="O1970" s="1"/>
  <c r="J1970"/>
  <c r="X1969"/>
  <c r="N1969"/>
  <c r="O1969" s="1"/>
  <c r="J1969"/>
  <c r="X1968"/>
  <c r="N1968"/>
  <c r="O1968" s="1"/>
  <c r="J1968"/>
  <c r="X1967"/>
  <c r="N1967"/>
  <c r="O1967" s="1"/>
  <c r="J1967"/>
  <c r="S1966"/>
  <c r="T1966" s="1"/>
  <c r="X1966" s="1"/>
  <c r="N1966"/>
  <c r="O1966" s="1"/>
  <c r="J1966"/>
  <c r="S1965"/>
  <c r="T1965" s="1"/>
  <c r="X1965" s="1"/>
  <c r="N1965"/>
  <c r="O1965" s="1"/>
  <c r="J1965"/>
  <c r="S1964"/>
  <c r="T1964" s="1"/>
  <c r="X1964" s="1"/>
  <c r="N1964"/>
  <c r="O1964" s="1"/>
  <c r="J1964"/>
  <c r="S1963"/>
  <c r="T1963" s="1"/>
  <c r="X1963" s="1"/>
  <c r="N1963"/>
  <c r="O1963" s="1"/>
  <c r="J1963"/>
  <c r="S1962"/>
  <c r="T1962" s="1"/>
  <c r="X1962" s="1"/>
  <c r="N1962"/>
  <c r="O1962" s="1"/>
  <c r="J1962"/>
  <c r="S1961"/>
  <c r="T1961" s="1"/>
  <c r="X1961" s="1"/>
  <c r="N1961"/>
  <c r="O1961" s="1"/>
  <c r="J1961"/>
  <c r="S1960"/>
  <c r="T1960" s="1"/>
  <c r="X1960" s="1"/>
  <c r="N1960"/>
  <c r="O1960" s="1"/>
  <c r="J1960"/>
  <c r="S1959"/>
  <c r="T1959" s="1"/>
  <c r="N1959"/>
  <c r="O1959" s="1"/>
  <c r="O1958" s="1"/>
  <c r="J1959"/>
  <c r="W1958"/>
  <c r="W2054" s="1"/>
  <c r="V1958"/>
  <c r="V2054" s="1"/>
  <c r="U1958"/>
  <c r="U2054" s="1"/>
  <c r="R1958"/>
  <c r="R2054" s="1"/>
  <c r="Q1958"/>
  <c r="Q2054" s="1"/>
  <c r="M1958"/>
  <c r="L1958"/>
  <c r="I1958"/>
  <c r="H1958"/>
  <c r="G1958"/>
  <c r="F1958"/>
  <c r="E1958"/>
  <c r="X1957"/>
  <c r="N1957"/>
  <c r="O1957" s="1"/>
  <c r="J1957"/>
  <c r="X1956"/>
  <c r="N1956"/>
  <c r="O1956" s="1"/>
  <c r="J1956"/>
  <c r="X1955"/>
  <c r="N1955"/>
  <c r="O1955" s="1"/>
  <c r="J1955"/>
  <c r="X1954"/>
  <c r="N1954"/>
  <c r="O1954" s="1"/>
  <c r="J1954"/>
  <c r="X1953"/>
  <c r="N1953"/>
  <c r="O1953" s="1"/>
  <c r="J1953"/>
  <c r="C1953"/>
  <c r="X1952"/>
  <c r="N1952"/>
  <c r="O1952" s="1"/>
  <c r="J1952"/>
  <c r="X1951"/>
  <c r="M1951"/>
  <c r="L1951"/>
  <c r="I1951"/>
  <c r="H1951"/>
  <c r="G1951"/>
  <c r="F1951"/>
  <c r="E1951"/>
  <c r="J1951" s="1"/>
  <c r="X1950"/>
  <c r="N1950"/>
  <c r="O1950" s="1"/>
  <c r="J1950"/>
  <c r="X1949"/>
  <c r="N1949"/>
  <c r="O1949" s="1"/>
  <c r="J1949"/>
  <c r="X1948"/>
  <c r="N1948"/>
  <c r="O1948" s="1"/>
  <c r="J1948"/>
  <c r="X1947"/>
  <c r="N1947"/>
  <c r="O1947" s="1"/>
  <c r="J1947"/>
  <c r="X1946"/>
  <c r="N1946"/>
  <c r="O1946" s="1"/>
  <c r="J1946"/>
  <c r="X1945"/>
  <c r="M1945"/>
  <c r="L1945"/>
  <c r="I1945"/>
  <c r="H1945"/>
  <c r="G1945"/>
  <c r="F1945"/>
  <c r="E1945"/>
  <c r="J1945" s="1"/>
  <c r="X1944"/>
  <c r="O1944"/>
  <c r="N1944"/>
  <c r="J1944"/>
  <c r="X1943"/>
  <c r="O1943"/>
  <c r="N1943"/>
  <c r="J1943"/>
  <c r="X1942"/>
  <c r="O1942"/>
  <c r="N1942"/>
  <c r="M1942"/>
  <c r="M2054" s="1"/>
  <c r="L1942"/>
  <c r="L2054" s="1"/>
  <c r="I1942"/>
  <c r="I2054" s="1"/>
  <c r="H1942"/>
  <c r="H2054" s="1"/>
  <c r="G1942"/>
  <c r="G2054" s="1"/>
  <c r="F1942"/>
  <c r="F2054" s="1"/>
  <c r="E1942"/>
  <c r="E2054" s="1"/>
  <c r="D1940"/>
  <c r="N1945" l="1"/>
  <c r="O1951"/>
  <c r="J1958"/>
  <c r="O2010"/>
  <c r="O2017"/>
  <c r="J1942"/>
  <c r="O1993"/>
  <c r="N2010"/>
  <c r="N2017"/>
  <c r="O1940"/>
  <c r="O1945"/>
  <c r="X1959"/>
  <c r="T1958"/>
  <c r="X1958" s="1"/>
  <c r="T1940"/>
  <c r="X2029"/>
  <c r="T2028"/>
  <c r="X2028" s="1"/>
  <c r="X2037"/>
  <c r="T2036"/>
  <c r="X2036" s="1"/>
  <c r="X2041"/>
  <c r="T2040"/>
  <c r="X2040" s="1"/>
  <c r="O1980"/>
  <c r="O2045"/>
  <c r="O2054" s="1"/>
  <c r="J2054"/>
  <c r="J1941"/>
  <c r="J1940"/>
  <c r="X2046"/>
  <c r="T2045"/>
  <c r="X2045" s="1"/>
  <c r="N1951"/>
  <c r="N1958"/>
  <c r="S1958"/>
  <c r="T2010"/>
  <c r="X2010" s="1"/>
  <c r="T2017"/>
  <c r="X2017" s="1"/>
  <c r="N2028"/>
  <c r="S2028"/>
  <c r="N2036"/>
  <c r="S2036"/>
  <c r="N2040"/>
  <c r="S2040"/>
  <c r="N2045"/>
  <c r="S2045"/>
  <c r="X2050"/>
  <c r="J1939"/>
  <c r="J1938"/>
  <c r="J1937"/>
  <c r="J1936"/>
  <c r="J1935"/>
  <c r="J1934"/>
  <c r="J1933"/>
  <c r="J1932"/>
  <c r="B1932"/>
  <c r="J1931"/>
  <c r="F1931"/>
  <c r="J1930"/>
  <c r="J1929"/>
  <c r="F1929"/>
  <c r="B1929"/>
  <c r="J1928"/>
  <c r="F1928"/>
  <c r="E1928"/>
  <c r="B1928"/>
  <c r="J1927"/>
  <c r="J1926"/>
  <c r="B1926"/>
  <c r="J1925"/>
  <c r="J1924"/>
  <c r="K1921"/>
  <c r="J1920"/>
  <c r="J1919"/>
  <c r="J1918"/>
  <c r="T1917"/>
  <c r="S1917"/>
  <c r="O1917"/>
  <c r="N1917"/>
  <c r="J1917"/>
  <c r="J1916"/>
  <c r="X1915"/>
  <c r="J1915"/>
  <c r="S1914"/>
  <c r="T1914" s="1"/>
  <c r="X1914" s="1"/>
  <c r="N1914"/>
  <c r="O1914" s="1"/>
  <c r="J1914"/>
  <c r="S1913"/>
  <c r="T1913" s="1"/>
  <c r="N1913"/>
  <c r="O1913" s="1"/>
  <c r="J1913"/>
  <c r="W1912"/>
  <c r="V1912"/>
  <c r="U1912"/>
  <c r="R1912"/>
  <c r="Q1912"/>
  <c r="M1912"/>
  <c r="L1912"/>
  <c r="I1912"/>
  <c r="H1912"/>
  <c r="G1912"/>
  <c r="F1912"/>
  <c r="E1912"/>
  <c r="J1912" s="1"/>
  <c r="S1911"/>
  <c r="T1911" s="1"/>
  <c r="X1911" s="1"/>
  <c r="N1911"/>
  <c r="O1911" s="1"/>
  <c r="J1911"/>
  <c r="S1910"/>
  <c r="T1910" s="1"/>
  <c r="X1910" s="1"/>
  <c r="N1910"/>
  <c r="O1910" s="1"/>
  <c r="J1910"/>
  <c r="S1909"/>
  <c r="T1909" s="1"/>
  <c r="X1909" s="1"/>
  <c r="N1909"/>
  <c r="O1909" s="1"/>
  <c r="J1909"/>
  <c r="S1908"/>
  <c r="T1908" s="1"/>
  <c r="N1908"/>
  <c r="O1908" s="1"/>
  <c r="J1908"/>
  <c r="W1907"/>
  <c r="V1907"/>
  <c r="U1907"/>
  <c r="R1907"/>
  <c r="Q1907"/>
  <c r="M1907"/>
  <c r="L1907"/>
  <c r="J1907"/>
  <c r="I1907"/>
  <c r="H1907"/>
  <c r="G1907"/>
  <c r="F1907"/>
  <c r="E1907"/>
  <c r="S1906"/>
  <c r="T1906" s="1"/>
  <c r="X1906" s="1"/>
  <c r="N1906"/>
  <c r="O1906" s="1"/>
  <c r="J1906"/>
  <c r="S1905"/>
  <c r="T1905" s="1"/>
  <c r="X1905" s="1"/>
  <c r="N1905"/>
  <c r="O1905" s="1"/>
  <c r="J1905"/>
  <c r="S1904"/>
  <c r="T1904" s="1"/>
  <c r="N1904"/>
  <c r="O1904" s="1"/>
  <c r="J1904"/>
  <c r="W1903"/>
  <c r="V1903"/>
  <c r="U1903"/>
  <c r="R1903"/>
  <c r="Q1903"/>
  <c r="M1903"/>
  <c r="L1903"/>
  <c r="J1903"/>
  <c r="I1903"/>
  <c r="H1903"/>
  <c r="G1903"/>
  <c r="F1903"/>
  <c r="E1903"/>
  <c r="S1902"/>
  <c r="T1902" s="1"/>
  <c r="X1902" s="1"/>
  <c r="N1902"/>
  <c r="O1902" s="1"/>
  <c r="J1902"/>
  <c r="S1901"/>
  <c r="T1901" s="1"/>
  <c r="X1901" s="1"/>
  <c r="N1901"/>
  <c r="O1901" s="1"/>
  <c r="J1901"/>
  <c r="S1900"/>
  <c r="T1900" s="1"/>
  <c r="X1900" s="1"/>
  <c r="N1900"/>
  <c r="O1900" s="1"/>
  <c r="J1900"/>
  <c r="S1899"/>
  <c r="T1899" s="1"/>
  <c r="X1899" s="1"/>
  <c r="N1899"/>
  <c r="O1899" s="1"/>
  <c r="J1899"/>
  <c r="S1898"/>
  <c r="T1898" s="1"/>
  <c r="X1898" s="1"/>
  <c r="N1898"/>
  <c r="O1898" s="1"/>
  <c r="J1898"/>
  <c r="S1897"/>
  <c r="T1897" s="1"/>
  <c r="X1897" s="1"/>
  <c r="N1897"/>
  <c r="O1897" s="1"/>
  <c r="J1897"/>
  <c r="S1896"/>
  <c r="T1896" s="1"/>
  <c r="N1896"/>
  <c r="O1896" s="1"/>
  <c r="J1896"/>
  <c r="W1895"/>
  <c r="V1895"/>
  <c r="U1895"/>
  <c r="R1895"/>
  <c r="Q1895"/>
  <c r="M1895"/>
  <c r="L1895"/>
  <c r="J1895"/>
  <c r="I1895"/>
  <c r="H1895"/>
  <c r="G1895"/>
  <c r="F1895"/>
  <c r="E1895"/>
  <c r="S1894"/>
  <c r="T1894" s="1"/>
  <c r="X1894" s="1"/>
  <c r="N1894"/>
  <c r="O1894" s="1"/>
  <c r="J1894"/>
  <c r="X1893"/>
  <c r="J1893"/>
  <c r="X1892"/>
  <c r="J1892"/>
  <c r="X1891"/>
  <c r="I1891"/>
  <c r="H1891"/>
  <c r="G1891"/>
  <c r="F1891"/>
  <c r="E1891"/>
  <c r="J1891" s="1"/>
  <c r="S1890"/>
  <c r="T1890" s="1"/>
  <c r="X1890" s="1"/>
  <c r="N1890"/>
  <c r="O1890" s="1"/>
  <c r="J1890"/>
  <c r="T1889"/>
  <c r="X1889" s="1"/>
  <c r="S1889"/>
  <c r="O1889"/>
  <c r="N1889"/>
  <c r="J1889"/>
  <c r="S1888"/>
  <c r="T1888" s="1"/>
  <c r="X1888" s="1"/>
  <c r="N1888"/>
  <c r="O1888" s="1"/>
  <c r="J1888"/>
  <c r="T1887"/>
  <c r="X1887" s="1"/>
  <c r="S1887"/>
  <c r="O1887"/>
  <c r="N1887"/>
  <c r="J1887"/>
  <c r="S1886"/>
  <c r="T1886" s="1"/>
  <c r="X1886" s="1"/>
  <c r="N1886"/>
  <c r="O1886" s="1"/>
  <c r="J1886"/>
  <c r="T1885"/>
  <c r="X1885" s="1"/>
  <c r="S1885"/>
  <c r="O1885"/>
  <c r="N1885"/>
  <c r="J1885"/>
  <c r="W1884"/>
  <c r="V1884"/>
  <c r="U1884"/>
  <c r="S1884"/>
  <c r="R1884"/>
  <c r="Q1884"/>
  <c r="M1884"/>
  <c r="L1884"/>
  <c r="I1884"/>
  <c r="H1884"/>
  <c r="G1884"/>
  <c r="F1884"/>
  <c r="E1884"/>
  <c r="J1884" s="1"/>
  <c r="S1883"/>
  <c r="T1883" s="1"/>
  <c r="X1883" s="1"/>
  <c r="N1883"/>
  <c r="O1883" s="1"/>
  <c r="J1883"/>
  <c r="T1882"/>
  <c r="X1882" s="1"/>
  <c r="S1882"/>
  <c r="O1882"/>
  <c r="N1882"/>
  <c r="J1882"/>
  <c r="S1881"/>
  <c r="T1881" s="1"/>
  <c r="X1881" s="1"/>
  <c r="N1881"/>
  <c r="O1881" s="1"/>
  <c r="J1881"/>
  <c r="T1880"/>
  <c r="X1880" s="1"/>
  <c r="S1880"/>
  <c r="O1880"/>
  <c r="N1880"/>
  <c r="J1880"/>
  <c r="S1879"/>
  <c r="T1879" s="1"/>
  <c r="X1879" s="1"/>
  <c r="N1879"/>
  <c r="O1879" s="1"/>
  <c r="J1879"/>
  <c r="T1878"/>
  <c r="X1878" s="1"/>
  <c r="S1878"/>
  <c r="O1878"/>
  <c r="N1878"/>
  <c r="J1878"/>
  <c r="W1877"/>
  <c r="V1877"/>
  <c r="U1877"/>
  <c r="S1877"/>
  <c r="R1877"/>
  <c r="Q1877"/>
  <c r="M1877"/>
  <c r="L1877"/>
  <c r="I1877"/>
  <c r="H1877"/>
  <c r="G1877"/>
  <c r="F1877"/>
  <c r="E1877"/>
  <c r="J1877" s="1"/>
  <c r="X1876"/>
  <c r="J1876"/>
  <c r="X1875"/>
  <c r="O1875"/>
  <c r="N1875"/>
  <c r="J1875"/>
  <c r="S1874"/>
  <c r="T1874" s="1"/>
  <c r="X1874" s="1"/>
  <c r="N1874"/>
  <c r="O1874" s="1"/>
  <c r="J1874"/>
  <c r="X1873"/>
  <c r="J1873"/>
  <c r="X1872"/>
  <c r="J1872"/>
  <c r="X1871"/>
  <c r="J1871"/>
  <c r="X1870"/>
  <c r="J1870"/>
  <c r="X1869"/>
  <c r="J1869"/>
  <c r="X1868"/>
  <c r="J1868"/>
  <c r="X1867"/>
  <c r="I1867"/>
  <c r="H1867"/>
  <c r="G1867"/>
  <c r="F1867"/>
  <c r="E1867"/>
  <c r="J1867" s="1"/>
  <c r="X1866"/>
  <c r="N1866"/>
  <c r="O1866" s="1"/>
  <c r="J1866"/>
  <c r="X1865"/>
  <c r="N1865"/>
  <c r="O1865" s="1"/>
  <c r="J1865"/>
  <c r="X1864"/>
  <c r="N1864"/>
  <c r="O1864" s="1"/>
  <c r="J1864"/>
  <c r="X1863"/>
  <c r="N1863"/>
  <c r="O1863" s="1"/>
  <c r="J1863"/>
  <c r="X1862"/>
  <c r="N1862"/>
  <c r="O1862" s="1"/>
  <c r="J1862"/>
  <c r="X1861"/>
  <c r="N1861"/>
  <c r="O1861" s="1"/>
  <c r="J1861"/>
  <c r="X1860"/>
  <c r="M1860"/>
  <c r="L1860"/>
  <c r="I1860"/>
  <c r="H1860"/>
  <c r="G1860"/>
  <c r="F1860"/>
  <c r="E1860"/>
  <c r="J1860" s="1"/>
  <c r="X1859"/>
  <c r="O1859"/>
  <c r="N1859"/>
  <c r="J1859"/>
  <c r="X1858"/>
  <c r="O1858"/>
  <c r="N1858"/>
  <c r="J1858"/>
  <c r="X1857"/>
  <c r="O1857"/>
  <c r="N1857"/>
  <c r="J1857"/>
  <c r="X1856"/>
  <c r="O1856"/>
  <c r="N1856"/>
  <c r="J1856"/>
  <c r="X1855"/>
  <c r="O1855"/>
  <c r="N1855"/>
  <c r="J1855"/>
  <c r="X1854"/>
  <c r="O1854"/>
  <c r="N1854"/>
  <c r="J1854"/>
  <c r="X1853"/>
  <c r="O1853"/>
  <c r="N1853"/>
  <c r="M1853"/>
  <c r="L1853"/>
  <c r="J1853"/>
  <c r="I1853"/>
  <c r="H1853"/>
  <c r="G1853"/>
  <c r="F1853"/>
  <c r="E1853"/>
  <c r="X1852"/>
  <c r="N1852"/>
  <c r="O1852" s="1"/>
  <c r="J1852"/>
  <c r="X1851"/>
  <c r="N1851"/>
  <c r="O1851" s="1"/>
  <c r="J1851"/>
  <c r="X1850"/>
  <c r="N1850"/>
  <c r="O1850" s="1"/>
  <c r="J1850"/>
  <c r="X1849"/>
  <c r="N1849"/>
  <c r="O1849" s="1"/>
  <c r="J1849"/>
  <c r="X1848"/>
  <c r="N1848"/>
  <c r="O1848" s="1"/>
  <c r="J1848"/>
  <c r="X1847"/>
  <c r="N1847"/>
  <c r="M1847"/>
  <c r="L1847"/>
  <c r="I1847"/>
  <c r="H1847"/>
  <c r="G1847"/>
  <c r="F1847"/>
  <c r="E1847"/>
  <c r="J1847" s="1"/>
  <c r="X1846"/>
  <c r="N1846"/>
  <c r="O1846" s="1"/>
  <c r="J1846"/>
  <c r="X1845"/>
  <c r="N1845"/>
  <c r="O1845" s="1"/>
  <c r="J1845"/>
  <c r="X1844"/>
  <c r="N1844"/>
  <c r="O1844" s="1"/>
  <c r="J1844"/>
  <c r="X1843"/>
  <c r="N1843"/>
  <c r="M1843"/>
  <c r="L1843"/>
  <c r="I1843"/>
  <c r="H1843"/>
  <c r="G1843"/>
  <c r="F1843"/>
  <c r="E1843"/>
  <c r="J1843" s="1"/>
  <c r="S1842"/>
  <c r="T1842" s="1"/>
  <c r="X1842" s="1"/>
  <c r="N1842"/>
  <c r="O1842" s="1"/>
  <c r="J1842"/>
  <c r="X1841"/>
  <c r="N1841"/>
  <c r="O1841" s="1"/>
  <c r="J1841"/>
  <c r="S1840"/>
  <c r="T1840" s="1"/>
  <c r="X1840" s="1"/>
  <c r="N1840"/>
  <c r="O1840" s="1"/>
  <c r="J1840"/>
  <c r="S1839"/>
  <c r="T1839" s="1"/>
  <c r="X1839" s="1"/>
  <c r="N1839"/>
  <c r="O1839" s="1"/>
  <c r="J1839"/>
  <c r="X1838"/>
  <c r="N1838"/>
  <c r="O1838" s="1"/>
  <c r="J1838"/>
  <c r="S1837"/>
  <c r="T1837" s="1"/>
  <c r="X1837" s="1"/>
  <c r="N1837"/>
  <c r="O1837" s="1"/>
  <c r="J1837"/>
  <c r="X1836"/>
  <c r="N1836"/>
  <c r="O1836" s="1"/>
  <c r="J1836"/>
  <c r="X1835"/>
  <c r="N1835"/>
  <c r="O1835" s="1"/>
  <c r="J1835"/>
  <c r="X1834"/>
  <c r="N1834"/>
  <c r="O1834" s="1"/>
  <c r="J1834"/>
  <c r="S1833"/>
  <c r="T1833" s="1"/>
  <c r="X1833" s="1"/>
  <c r="N1833"/>
  <c r="O1833" s="1"/>
  <c r="J1833"/>
  <c r="S1832"/>
  <c r="T1832" s="1"/>
  <c r="X1832" s="1"/>
  <c r="N1832"/>
  <c r="O1832" s="1"/>
  <c r="J1832"/>
  <c r="S1831"/>
  <c r="T1831" s="1"/>
  <c r="X1831" s="1"/>
  <c r="N1831"/>
  <c r="O1831" s="1"/>
  <c r="J1831"/>
  <c r="S1830"/>
  <c r="T1830" s="1"/>
  <c r="X1830" s="1"/>
  <c r="N1830"/>
  <c r="O1830" s="1"/>
  <c r="J1830"/>
  <c r="S1829"/>
  <c r="T1829" s="1"/>
  <c r="X1829" s="1"/>
  <c r="N1829"/>
  <c r="O1829" s="1"/>
  <c r="J1829"/>
  <c r="S1828"/>
  <c r="T1828" s="1"/>
  <c r="X1828" s="1"/>
  <c r="N1828"/>
  <c r="O1828" s="1"/>
  <c r="J1828"/>
  <c r="S1827"/>
  <c r="T1827" s="1"/>
  <c r="X1827" s="1"/>
  <c r="N1827"/>
  <c r="O1827" s="1"/>
  <c r="J1827"/>
  <c r="S1826"/>
  <c r="T1826" s="1"/>
  <c r="N1826"/>
  <c r="O1826" s="1"/>
  <c r="O1825" s="1"/>
  <c r="J1826"/>
  <c r="W1825"/>
  <c r="W1921" s="1"/>
  <c r="V1825"/>
  <c r="V1921" s="1"/>
  <c r="U1825"/>
  <c r="U1921" s="1"/>
  <c r="R1825"/>
  <c r="R1921" s="1"/>
  <c r="Q1825"/>
  <c r="Q1921" s="1"/>
  <c r="M1825"/>
  <c r="L1825"/>
  <c r="I1825"/>
  <c r="H1825"/>
  <c r="G1825"/>
  <c r="F1825"/>
  <c r="E1825"/>
  <c r="J1825" s="1"/>
  <c r="X1824"/>
  <c r="N1824"/>
  <c r="O1824" s="1"/>
  <c r="J1824"/>
  <c r="X1823"/>
  <c r="N1823"/>
  <c r="O1823" s="1"/>
  <c r="J1823"/>
  <c r="X1822"/>
  <c r="N1822"/>
  <c r="O1822" s="1"/>
  <c r="J1822"/>
  <c r="X1821"/>
  <c r="N1821"/>
  <c r="O1821" s="1"/>
  <c r="J1821"/>
  <c r="X1820"/>
  <c r="N1820"/>
  <c r="O1820" s="1"/>
  <c r="J1820"/>
  <c r="C1820"/>
  <c r="X1819"/>
  <c r="O1819"/>
  <c r="N1819"/>
  <c r="J1819"/>
  <c r="X1818"/>
  <c r="M1818"/>
  <c r="L1818"/>
  <c r="J1818"/>
  <c r="I1818"/>
  <c r="H1818"/>
  <c r="G1818"/>
  <c r="F1818"/>
  <c r="E1818"/>
  <c r="X1817"/>
  <c r="N1817"/>
  <c r="O1817" s="1"/>
  <c r="J1817"/>
  <c r="X1816"/>
  <c r="N1816"/>
  <c r="O1816" s="1"/>
  <c r="J1816"/>
  <c r="X1815"/>
  <c r="N1815"/>
  <c r="O1815" s="1"/>
  <c r="J1815"/>
  <c r="X1814"/>
  <c r="N1814"/>
  <c r="O1814" s="1"/>
  <c r="J1814"/>
  <c r="X1813"/>
  <c r="N1813"/>
  <c r="O1813" s="1"/>
  <c r="J1813"/>
  <c r="X1812"/>
  <c r="N1812"/>
  <c r="M1812"/>
  <c r="L1812"/>
  <c r="I1812"/>
  <c r="H1812"/>
  <c r="G1812"/>
  <c r="F1812"/>
  <c r="E1812"/>
  <c r="J1812" s="1"/>
  <c r="X1811"/>
  <c r="N1811"/>
  <c r="O1811" s="1"/>
  <c r="J1811"/>
  <c r="X1810"/>
  <c r="N1810"/>
  <c r="O1810" s="1"/>
  <c r="O1809" s="1"/>
  <c r="J1810"/>
  <c r="X1809"/>
  <c r="N1809"/>
  <c r="M1809"/>
  <c r="L1809"/>
  <c r="L1921" s="1"/>
  <c r="I1809"/>
  <c r="I1921" s="1"/>
  <c r="H1809"/>
  <c r="G1809"/>
  <c r="G1921" s="1"/>
  <c r="F1809"/>
  <c r="E1809"/>
  <c r="E1921" s="1"/>
  <c r="D1807"/>
  <c r="O1843" l="1"/>
  <c r="O1818"/>
  <c r="F1921"/>
  <c r="J1809"/>
  <c r="M1921"/>
  <c r="N1877"/>
  <c r="N1884"/>
  <c r="O1895"/>
  <c r="O1903"/>
  <c r="O1907"/>
  <c r="S2054"/>
  <c r="O1877"/>
  <c r="O1884"/>
  <c r="O1860"/>
  <c r="N1860"/>
  <c r="H1921"/>
  <c r="N2054"/>
  <c r="T2054"/>
  <c r="X2054" s="1"/>
  <c r="J2055"/>
  <c r="J2056"/>
  <c r="J1921"/>
  <c r="J1808"/>
  <c r="J1807"/>
  <c r="O1807"/>
  <c r="O1812"/>
  <c r="X1826"/>
  <c r="T1825"/>
  <c r="X1825" s="1"/>
  <c r="T1807"/>
  <c r="X1896"/>
  <c r="T1895"/>
  <c r="X1895" s="1"/>
  <c r="X1904"/>
  <c r="T1903"/>
  <c r="X1903" s="1"/>
  <c r="X1908"/>
  <c r="T1907"/>
  <c r="X1907" s="1"/>
  <c r="O1847"/>
  <c r="O1912"/>
  <c r="O1921" s="1"/>
  <c r="X1913"/>
  <c r="T1912"/>
  <c r="X1912" s="1"/>
  <c r="N1818"/>
  <c r="N1825"/>
  <c r="S1825"/>
  <c r="T1877"/>
  <c r="X1877" s="1"/>
  <c r="T1884"/>
  <c r="X1884" s="1"/>
  <c r="N1895"/>
  <c r="S1895"/>
  <c r="N1903"/>
  <c r="S1903"/>
  <c r="N1907"/>
  <c r="S1907"/>
  <c r="N1912"/>
  <c r="S1912"/>
  <c r="X1917"/>
  <c r="J1806"/>
  <c r="J1805"/>
  <c r="J1804"/>
  <c r="J1803"/>
  <c r="J1802"/>
  <c r="J1801"/>
  <c r="J1800"/>
  <c r="J1799"/>
  <c r="B1799"/>
  <c r="J1798"/>
  <c r="F1798"/>
  <c r="J1797"/>
  <c r="J1796"/>
  <c r="F1796"/>
  <c r="B1796"/>
  <c r="J1795"/>
  <c r="F1795"/>
  <c r="E1795"/>
  <c r="B1795"/>
  <c r="J1794"/>
  <c r="J1793"/>
  <c r="B1793"/>
  <c r="J1792"/>
  <c r="J1791"/>
  <c r="K1788"/>
  <c r="J1787"/>
  <c r="J1786"/>
  <c r="J1785"/>
  <c r="T1784"/>
  <c r="S1784"/>
  <c r="O1784"/>
  <c r="N1784"/>
  <c r="J1784"/>
  <c r="J1783"/>
  <c r="X1782"/>
  <c r="J1782"/>
  <c r="S1781"/>
  <c r="T1781" s="1"/>
  <c r="X1781" s="1"/>
  <c r="N1781"/>
  <c r="O1781" s="1"/>
  <c r="J1781"/>
  <c r="S1780"/>
  <c r="T1780" s="1"/>
  <c r="N1780"/>
  <c r="O1780" s="1"/>
  <c r="J1780"/>
  <c r="W1779"/>
  <c r="V1779"/>
  <c r="U1779"/>
  <c r="R1779"/>
  <c r="Q1779"/>
  <c r="M1779"/>
  <c r="L1779"/>
  <c r="I1779"/>
  <c r="H1779"/>
  <c r="G1779"/>
  <c r="F1779"/>
  <c r="E1779"/>
  <c r="J1779" s="1"/>
  <c r="S1778"/>
  <c r="T1778" s="1"/>
  <c r="X1778" s="1"/>
  <c r="N1778"/>
  <c r="O1778" s="1"/>
  <c r="J1778"/>
  <c r="S1777"/>
  <c r="T1777" s="1"/>
  <c r="X1777" s="1"/>
  <c r="N1777"/>
  <c r="O1777" s="1"/>
  <c r="J1777"/>
  <c r="S1776"/>
  <c r="T1776" s="1"/>
  <c r="X1776" s="1"/>
  <c r="N1776"/>
  <c r="O1776" s="1"/>
  <c r="J1776"/>
  <c r="S1775"/>
  <c r="T1775" s="1"/>
  <c r="N1775"/>
  <c r="O1775" s="1"/>
  <c r="J1775"/>
  <c r="W1774"/>
  <c r="V1774"/>
  <c r="U1774"/>
  <c r="R1774"/>
  <c r="Q1774"/>
  <c r="M1774"/>
  <c r="L1774"/>
  <c r="J1774"/>
  <c r="I1774"/>
  <c r="H1774"/>
  <c r="G1774"/>
  <c r="F1774"/>
  <c r="E1774"/>
  <c r="S1773"/>
  <c r="T1773" s="1"/>
  <c r="X1773" s="1"/>
  <c r="N1773"/>
  <c r="O1773" s="1"/>
  <c r="J1773"/>
  <c r="S1772"/>
  <c r="T1772" s="1"/>
  <c r="X1772" s="1"/>
  <c r="N1772"/>
  <c r="O1772" s="1"/>
  <c r="J1772"/>
  <c r="S1771"/>
  <c r="T1771" s="1"/>
  <c r="N1771"/>
  <c r="O1771" s="1"/>
  <c r="J1771"/>
  <c r="W1770"/>
  <c r="V1770"/>
  <c r="U1770"/>
  <c r="S1770"/>
  <c r="R1770"/>
  <c r="Q1770"/>
  <c r="M1770"/>
  <c r="L1770"/>
  <c r="J1770"/>
  <c r="I1770"/>
  <c r="H1770"/>
  <c r="G1770"/>
  <c r="F1770"/>
  <c r="E1770"/>
  <c r="S1769"/>
  <c r="T1769" s="1"/>
  <c r="X1769" s="1"/>
  <c r="N1769"/>
  <c r="O1769" s="1"/>
  <c r="J1769"/>
  <c r="S1768"/>
  <c r="T1768" s="1"/>
  <c r="X1768" s="1"/>
  <c r="N1768"/>
  <c r="O1768" s="1"/>
  <c r="J1768"/>
  <c r="S1767"/>
  <c r="T1767" s="1"/>
  <c r="X1767" s="1"/>
  <c r="N1767"/>
  <c r="O1767" s="1"/>
  <c r="J1767"/>
  <c r="S1766"/>
  <c r="T1766" s="1"/>
  <c r="X1766" s="1"/>
  <c r="N1766"/>
  <c r="O1766" s="1"/>
  <c r="J1766"/>
  <c r="S1765"/>
  <c r="T1765" s="1"/>
  <c r="X1765" s="1"/>
  <c r="N1765"/>
  <c r="O1765" s="1"/>
  <c r="J1765"/>
  <c r="S1764"/>
  <c r="T1764" s="1"/>
  <c r="X1764" s="1"/>
  <c r="N1764"/>
  <c r="O1764" s="1"/>
  <c r="J1764"/>
  <c r="S1763"/>
  <c r="T1763" s="1"/>
  <c r="N1763"/>
  <c r="O1763" s="1"/>
  <c r="J1763"/>
  <c r="W1762"/>
  <c r="V1762"/>
  <c r="U1762"/>
  <c r="S1762"/>
  <c r="R1762"/>
  <c r="Q1762"/>
  <c r="M1762"/>
  <c r="L1762"/>
  <c r="I1762"/>
  <c r="H1762"/>
  <c r="G1762"/>
  <c r="F1762"/>
  <c r="E1762"/>
  <c r="J1762" s="1"/>
  <c r="S1761"/>
  <c r="T1761" s="1"/>
  <c r="X1761" s="1"/>
  <c r="N1761"/>
  <c r="O1761" s="1"/>
  <c r="J1761"/>
  <c r="X1760"/>
  <c r="J1760"/>
  <c r="X1759"/>
  <c r="J1759"/>
  <c r="X1758"/>
  <c r="I1758"/>
  <c r="H1758"/>
  <c r="G1758"/>
  <c r="F1758"/>
  <c r="E1758"/>
  <c r="J1758" s="1"/>
  <c r="S1757"/>
  <c r="T1757" s="1"/>
  <c r="X1757" s="1"/>
  <c r="N1757"/>
  <c r="O1757" s="1"/>
  <c r="J1757"/>
  <c r="S1756"/>
  <c r="T1756" s="1"/>
  <c r="X1756" s="1"/>
  <c r="N1756"/>
  <c r="O1756" s="1"/>
  <c r="J1756"/>
  <c r="S1755"/>
  <c r="T1755" s="1"/>
  <c r="X1755" s="1"/>
  <c r="N1755"/>
  <c r="O1755" s="1"/>
  <c r="J1755"/>
  <c r="S1754"/>
  <c r="T1754" s="1"/>
  <c r="X1754" s="1"/>
  <c r="N1754"/>
  <c r="O1754" s="1"/>
  <c r="J1754"/>
  <c r="S1753"/>
  <c r="T1753" s="1"/>
  <c r="X1753" s="1"/>
  <c r="N1753"/>
  <c r="O1753" s="1"/>
  <c r="J1753"/>
  <c r="S1752"/>
  <c r="T1752" s="1"/>
  <c r="N1752"/>
  <c r="O1752" s="1"/>
  <c r="J1752"/>
  <c r="W1751"/>
  <c r="V1751"/>
  <c r="U1751"/>
  <c r="S1751"/>
  <c r="R1751"/>
  <c r="Q1751"/>
  <c r="M1751"/>
  <c r="L1751"/>
  <c r="I1751"/>
  <c r="H1751"/>
  <c r="G1751"/>
  <c r="F1751"/>
  <c r="E1751"/>
  <c r="J1751" s="1"/>
  <c r="S1750"/>
  <c r="T1750" s="1"/>
  <c r="X1750" s="1"/>
  <c r="N1750"/>
  <c r="O1750" s="1"/>
  <c r="J1750"/>
  <c r="S1749"/>
  <c r="T1749" s="1"/>
  <c r="X1749" s="1"/>
  <c r="N1749"/>
  <c r="O1749" s="1"/>
  <c r="J1749"/>
  <c r="T1748"/>
  <c r="X1748" s="1"/>
  <c r="S1748"/>
  <c r="O1748"/>
  <c r="N1748"/>
  <c r="J1748"/>
  <c r="S1747"/>
  <c r="T1747" s="1"/>
  <c r="X1747" s="1"/>
  <c r="N1747"/>
  <c r="O1747" s="1"/>
  <c r="J1747"/>
  <c r="T1746"/>
  <c r="X1746" s="1"/>
  <c r="S1746"/>
  <c r="O1746"/>
  <c r="N1746"/>
  <c r="J1746"/>
  <c r="S1745"/>
  <c r="T1745" s="1"/>
  <c r="X1745" s="1"/>
  <c r="N1745"/>
  <c r="O1745" s="1"/>
  <c r="O1744" s="1"/>
  <c r="J1745"/>
  <c r="W1744"/>
  <c r="V1744"/>
  <c r="U1744"/>
  <c r="R1744"/>
  <c r="Q1744"/>
  <c r="N1744"/>
  <c r="M1744"/>
  <c r="L1744"/>
  <c r="I1744"/>
  <c r="H1744"/>
  <c r="G1744"/>
  <c r="F1744"/>
  <c r="E1744"/>
  <c r="J1744" s="1"/>
  <c r="X1743"/>
  <c r="J1743"/>
  <c r="X1742"/>
  <c r="N1742"/>
  <c r="O1742" s="1"/>
  <c r="J1742"/>
  <c r="T1741"/>
  <c r="X1741" s="1"/>
  <c r="S1741"/>
  <c r="O1741"/>
  <c r="N1741"/>
  <c r="J1741"/>
  <c r="X1740"/>
  <c r="J1740"/>
  <c r="X1739"/>
  <c r="J1739"/>
  <c r="X1738"/>
  <c r="J1738"/>
  <c r="X1737"/>
  <c r="J1737"/>
  <c r="X1736"/>
  <c r="J1736"/>
  <c r="X1735"/>
  <c r="J1735"/>
  <c r="X1734"/>
  <c r="J1734"/>
  <c r="I1734"/>
  <c r="H1734"/>
  <c r="G1734"/>
  <c r="F1734"/>
  <c r="E1734"/>
  <c r="X1733"/>
  <c r="N1733"/>
  <c r="O1733" s="1"/>
  <c r="J1733"/>
  <c r="X1732"/>
  <c r="N1732"/>
  <c r="O1732" s="1"/>
  <c r="J1732"/>
  <c r="X1731"/>
  <c r="N1731"/>
  <c r="O1731" s="1"/>
  <c r="J1731"/>
  <c r="X1730"/>
  <c r="N1730"/>
  <c r="O1730" s="1"/>
  <c r="J1730"/>
  <c r="X1729"/>
  <c r="N1729"/>
  <c r="O1729" s="1"/>
  <c r="J1729"/>
  <c r="X1728"/>
  <c r="N1728"/>
  <c r="O1728" s="1"/>
  <c r="J1728"/>
  <c r="X1727"/>
  <c r="M1727"/>
  <c r="L1727"/>
  <c r="I1727"/>
  <c r="H1727"/>
  <c r="G1727"/>
  <c r="F1727"/>
  <c r="E1727"/>
  <c r="J1727" s="1"/>
  <c r="X1726"/>
  <c r="O1726"/>
  <c r="N1726"/>
  <c r="J1726"/>
  <c r="X1725"/>
  <c r="O1725"/>
  <c r="N1725"/>
  <c r="J1725"/>
  <c r="X1724"/>
  <c r="O1724"/>
  <c r="N1724"/>
  <c r="J1724"/>
  <c r="X1723"/>
  <c r="O1723"/>
  <c r="N1723"/>
  <c r="J1723"/>
  <c r="X1722"/>
  <c r="O1722"/>
  <c r="N1722"/>
  <c r="J1722"/>
  <c r="X1721"/>
  <c r="O1721"/>
  <c r="N1721"/>
  <c r="J1721"/>
  <c r="X1720"/>
  <c r="O1720"/>
  <c r="N1720"/>
  <c r="M1720"/>
  <c r="L1720"/>
  <c r="J1720"/>
  <c r="I1720"/>
  <c r="H1720"/>
  <c r="G1720"/>
  <c r="F1720"/>
  <c r="E1720"/>
  <c r="X1719"/>
  <c r="N1719"/>
  <c r="O1719" s="1"/>
  <c r="J1719"/>
  <c r="X1718"/>
  <c r="N1718"/>
  <c r="O1718" s="1"/>
  <c r="J1718"/>
  <c r="X1717"/>
  <c r="N1717"/>
  <c r="O1717" s="1"/>
  <c r="J1717"/>
  <c r="X1716"/>
  <c r="N1716"/>
  <c r="O1716" s="1"/>
  <c r="J1716"/>
  <c r="X1715"/>
  <c r="N1715"/>
  <c r="O1715" s="1"/>
  <c r="J1715"/>
  <c r="X1714"/>
  <c r="N1714"/>
  <c r="M1714"/>
  <c r="L1714"/>
  <c r="I1714"/>
  <c r="H1714"/>
  <c r="G1714"/>
  <c r="F1714"/>
  <c r="E1714"/>
  <c r="J1714" s="1"/>
  <c r="X1713"/>
  <c r="N1713"/>
  <c r="O1713" s="1"/>
  <c r="J1713"/>
  <c r="X1712"/>
  <c r="N1712"/>
  <c r="N1710" s="1"/>
  <c r="J1712"/>
  <c r="X1711"/>
  <c r="N1711"/>
  <c r="O1711" s="1"/>
  <c r="J1711"/>
  <c r="X1710"/>
  <c r="M1710"/>
  <c r="L1710"/>
  <c r="I1710"/>
  <c r="H1710"/>
  <c r="G1710"/>
  <c r="F1710"/>
  <c r="E1710"/>
  <c r="J1710" s="1"/>
  <c r="S1709"/>
  <c r="T1709" s="1"/>
  <c r="X1709" s="1"/>
  <c r="N1709"/>
  <c r="O1709" s="1"/>
  <c r="J1709"/>
  <c r="X1708"/>
  <c r="N1708"/>
  <c r="O1708" s="1"/>
  <c r="J1708"/>
  <c r="S1707"/>
  <c r="T1707" s="1"/>
  <c r="X1707" s="1"/>
  <c r="N1707"/>
  <c r="O1707" s="1"/>
  <c r="J1707"/>
  <c r="S1706"/>
  <c r="T1706" s="1"/>
  <c r="X1706" s="1"/>
  <c r="N1706"/>
  <c r="O1706" s="1"/>
  <c r="J1706"/>
  <c r="X1705"/>
  <c r="N1705"/>
  <c r="O1705" s="1"/>
  <c r="J1705"/>
  <c r="S1704"/>
  <c r="T1704" s="1"/>
  <c r="X1704" s="1"/>
  <c r="N1704"/>
  <c r="O1704" s="1"/>
  <c r="J1704"/>
  <c r="X1703"/>
  <c r="N1703"/>
  <c r="O1703" s="1"/>
  <c r="J1703"/>
  <c r="X1702"/>
  <c r="N1702"/>
  <c r="O1702" s="1"/>
  <c r="J1702"/>
  <c r="X1701"/>
  <c r="N1701"/>
  <c r="O1701" s="1"/>
  <c r="J1701"/>
  <c r="S1700"/>
  <c r="T1700" s="1"/>
  <c r="X1700" s="1"/>
  <c r="N1700"/>
  <c r="O1700" s="1"/>
  <c r="J1700"/>
  <c r="S1699"/>
  <c r="T1699" s="1"/>
  <c r="X1699" s="1"/>
  <c r="N1699"/>
  <c r="O1699" s="1"/>
  <c r="J1699"/>
  <c r="S1698"/>
  <c r="T1698" s="1"/>
  <c r="X1698" s="1"/>
  <c r="N1698"/>
  <c r="O1698" s="1"/>
  <c r="J1698"/>
  <c r="S1697"/>
  <c r="T1697" s="1"/>
  <c r="X1697" s="1"/>
  <c r="N1697"/>
  <c r="O1697" s="1"/>
  <c r="J1697"/>
  <c r="S1696"/>
  <c r="T1696" s="1"/>
  <c r="X1696" s="1"/>
  <c r="N1696"/>
  <c r="O1696" s="1"/>
  <c r="J1696"/>
  <c r="S1695"/>
  <c r="T1695" s="1"/>
  <c r="X1695" s="1"/>
  <c r="N1695"/>
  <c r="O1695" s="1"/>
  <c r="J1695"/>
  <c r="S1694"/>
  <c r="T1694" s="1"/>
  <c r="X1694" s="1"/>
  <c r="N1694"/>
  <c r="O1694" s="1"/>
  <c r="J1694"/>
  <c r="S1693"/>
  <c r="T1693" s="1"/>
  <c r="N1693"/>
  <c r="O1693" s="1"/>
  <c r="J1693"/>
  <c r="W1692"/>
  <c r="W1788" s="1"/>
  <c r="V1692"/>
  <c r="V1788" s="1"/>
  <c r="U1692"/>
  <c r="U1788" s="1"/>
  <c r="R1692"/>
  <c r="R1788" s="1"/>
  <c r="Q1692"/>
  <c r="Q1788" s="1"/>
  <c r="M1692"/>
  <c r="L1692"/>
  <c r="I1692"/>
  <c r="H1692"/>
  <c r="G1692"/>
  <c r="F1692"/>
  <c r="E1692"/>
  <c r="J1692" s="1"/>
  <c r="X1691"/>
  <c r="O1691"/>
  <c r="N1691"/>
  <c r="J1691"/>
  <c r="X1690"/>
  <c r="O1690"/>
  <c r="N1690"/>
  <c r="J1690"/>
  <c r="X1689"/>
  <c r="O1689"/>
  <c r="N1689"/>
  <c r="J1689"/>
  <c r="X1688"/>
  <c r="O1688"/>
  <c r="N1688"/>
  <c r="J1688"/>
  <c r="X1687"/>
  <c r="O1687"/>
  <c r="N1687"/>
  <c r="J1687"/>
  <c r="C1687"/>
  <c r="X1686"/>
  <c r="N1686"/>
  <c r="O1686" s="1"/>
  <c r="J1686"/>
  <c r="X1685"/>
  <c r="N1685"/>
  <c r="M1685"/>
  <c r="L1685"/>
  <c r="I1685"/>
  <c r="H1685"/>
  <c r="G1685"/>
  <c r="F1685"/>
  <c r="E1685"/>
  <c r="J1685" s="1"/>
  <c r="X1684"/>
  <c r="N1684"/>
  <c r="O1684" s="1"/>
  <c r="J1684"/>
  <c r="X1683"/>
  <c r="N1683"/>
  <c r="O1683" s="1"/>
  <c r="J1683"/>
  <c r="X1682"/>
  <c r="N1682"/>
  <c r="O1682" s="1"/>
  <c r="J1682"/>
  <c r="X1681"/>
  <c r="N1681"/>
  <c r="O1681" s="1"/>
  <c r="J1681"/>
  <c r="X1680"/>
  <c r="N1680"/>
  <c r="O1680" s="1"/>
  <c r="O1679" s="1"/>
  <c r="J1680"/>
  <c r="X1679"/>
  <c r="N1679"/>
  <c r="M1679"/>
  <c r="L1679"/>
  <c r="I1679"/>
  <c r="H1679"/>
  <c r="G1679"/>
  <c r="F1679"/>
  <c r="E1679"/>
  <c r="J1679" s="1"/>
  <c r="X1678"/>
  <c r="N1678"/>
  <c r="O1678" s="1"/>
  <c r="J1678"/>
  <c r="X1677"/>
  <c r="N1677"/>
  <c r="O1677" s="1"/>
  <c r="J1677"/>
  <c r="X1676"/>
  <c r="N1676"/>
  <c r="M1676"/>
  <c r="L1676"/>
  <c r="L1788" s="1"/>
  <c r="I1676"/>
  <c r="H1676"/>
  <c r="H1788" s="1"/>
  <c r="G1676"/>
  <c r="F1676"/>
  <c r="F1788" s="1"/>
  <c r="E1676"/>
  <c r="J1676" s="1"/>
  <c r="D1674"/>
  <c r="M1788" l="1"/>
  <c r="O1685"/>
  <c r="S1692"/>
  <c r="O1712"/>
  <c r="O1710" s="1"/>
  <c r="O1714"/>
  <c r="N1727"/>
  <c r="S1744"/>
  <c r="N1751"/>
  <c r="O1751"/>
  <c r="N1762"/>
  <c r="O1762"/>
  <c r="N1770"/>
  <c r="O1770"/>
  <c r="O1774"/>
  <c r="N1921"/>
  <c r="I1788"/>
  <c r="N1692"/>
  <c r="G1788"/>
  <c r="J1922"/>
  <c r="J1923"/>
  <c r="S1921"/>
  <c r="T1921"/>
  <c r="X1921" s="1"/>
  <c r="X1780"/>
  <c r="T1779"/>
  <c r="X1779" s="1"/>
  <c r="O1676"/>
  <c r="O1788" s="1"/>
  <c r="O1674"/>
  <c r="X1752"/>
  <c r="T1751"/>
  <c r="X1751" s="1"/>
  <c r="X1763"/>
  <c r="T1762"/>
  <c r="X1762" s="1"/>
  <c r="X1771"/>
  <c r="T1770"/>
  <c r="X1770" s="1"/>
  <c r="X1775"/>
  <c r="T1774"/>
  <c r="X1774" s="1"/>
  <c r="O1692"/>
  <c r="O1727"/>
  <c r="O1779"/>
  <c r="X1693"/>
  <c r="T1692"/>
  <c r="X1692" s="1"/>
  <c r="T1674"/>
  <c r="T1744"/>
  <c r="X1744" s="1"/>
  <c r="N1774"/>
  <c r="S1774"/>
  <c r="S1788" s="1"/>
  <c r="N1779"/>
  <c r="S1779"/>
  <c r="X1784"/>
  <c r="E1788"/>
  <c r="J1673" s="1"/>
  <c r="J1672"/>
  <c r="J1670"/>
  <c r="J1668"/>
  <c r="J1666"/>
  <c r="B1666"/>
  <c r="J1665"/>
  <c r="F1665"/>
  <c r="J1663"/>
  <c r="F1663"/>
  <c r="B1663"/>
  <c r="F1662"/>
  <c r="E1662"/>
  <c r="B1662"/>
  <c r="J1660"/>
  <c r="B1660"/>
  <c r="J1659"/>
  <c r="K1655"/>
  <c r="J1654"/>
  <c r="J1653"/>
  <c r="J1652"/>
  <c r="T1651"/>
  <c r="S1651"/>
  <c r="O1651"/>
  <c r="N1651"/>
  <c r="J1651"/>
  <c r="J1650"/>
  <c r="X1649"/>
  <c r="J1649"/>
  <c r="S1648"/>
  <c r="T1648" s="1"/>
  <c r="X1648" s="1"/>
  <c r="N1648"/>
  <c r="O1648" s="1"/>
  <c r="J1648"/>
  <c r="S1647"/>
  <c r="T1647" s="1"/>
  <c r="N1647"/>
  <c r="O1647" s="1"/>
  <c r="J1647"/>
  <c r="W1646"/>
  <c r="V1646"/>
  <c r="U1646"/>
  <c r="R1646"/>
  <c r="Q1646"/>
  <c r="M1646"/>
  <c r="L1646"/>
  <c r="I1646"/>
  <c r="H1646"/>
  <c r="G1646"/>
  <c r="F1646"/>
  <c r="E1646"/>
  <c r="J1646" s="1"/>
  <c r="S1645"/>
  <c r="T1645" s="1"/>
  <c r="X1645" s="1"/>
  <c r="N1645"/>
  <c r="O1645" s="1"/>
  <c r="J1645"/>
  <c r="S1644"/>
  <c r="T1644" s="1"/>
  <c r="X1644" s="1"/>
  <c r="N1644"/>
  <c r="O1644" s="1"/>
  <c r="J1644"/>
  <c r="S1643"/>
  <c r="T1643" s="1"/>
  <c r="X1643" s="1"/>
  <c r="N1643"/>
  <c r="O1643" s="1"/>
  <c r="J1643"/>
  <c r="S1642"/>
  <c r="T1642" s="1"/>
  <c r="N1642"/>
  <c r="O1642" s="1"/>
  <c r="J1642"/>
  <c r="W1641"/>
  <c r="V1641"/>
  <c r="U1641"/>
  <c r="R1641"/>
  <c r="Q1641"/>
  <c r="M1641"/>
  <c r="L1641"/>
  <c r="J1641"/>
  <c r="I1641"/>
  <c r="H1641"/>
  <c r="G1641"/>
  <c r="F1641"/>
  <c r="E1641"/>
  <c r="S1640"/>
  <c r="T1640" s="1"/>
  <c r="X1640" s="1"/>
  <c r="N1640"/>
  <c r="O1640" s="1"/>
  <c r="J1640"/>
  <c r="S1639"/>
  <c r="T1639" s="1"/>
  <c r="X1639" s="1"/>
  <c r="N1639"/>
  <c r="O1639" s="1"/>
  <c r="J1639"/>
  <c r="S1638"/>
  <c r="T1638" s="1"/>
  <c r="N1638"/>
  <c r="O1638" s="1"/>
  <c r="J1638"/>
  <c r="W1637"/>
  <c r="V1637"/>
  <c r="U1637"/>
  <c r="R1637"/>
  <c r="Q1637"/>
  <c r="M1637"/>
  <c r="L1637"/>
  <c r="J1637"/>
  <c r="I1637"/>
  <c r="H1637"/>
  <c r="G1637"/>
  <c r="F1637"/>
  <c r="E1637"/>
  <c r="S1636"/>
  <c r="T1636" s="1"/>
  <c r="X1636" s="1"/>
  <c r="N1636"/>
  <c r="O1636" s="1"/>
  <c r="J1636"/>
  <c r="S1635"/>
  <c r="T1635" s="1"/>
  <c r="X1635" s="1"/>
  <c r="N1635"/>
  <c r="O1635" s="1"/>
  <c r="J1635"/>
  <c r="S1634"/>
  <c r="T1634" s="1"/>
  <c r="X1634" s="1"/>
  <c r="N1634"/>
  <c r="O1634" s="1"/>
  <c r="J1634"/>
  <c r="S1633"/>
  <c r="T1633" s="1"/>
  <c r="X1633" s="1"/>
  <c r="N1633"/>
  <c r="O1633" s="1"/>
  <c r="J1633"/>
  <c r="S1632"/>
  <c r="T1632" s="1"/>
  <c r="X1632" s="1"/>
  <c r="N1632"/>
  <c r="O1632" s="1"/>
  <c r="J1632"/>
  <c r="S1631"/>
  <c r="T1631" s="1"/>
  <c r="X1631" s="1"/>
  <c r="N1631"/>
  <c r="O1631" s="1"/>
  <c r="J1631"/>
  <c r="S1630"/>
  <c r="T1630" s="1"/>
  <c r="N1630"/>
  <c r="O1630" s="1"/>
  <c r="J1630"/>
  <c r="W1629"/>
  <c r="V1629"/>
  <c r="U1629"/>
  <c r="R1629"/>
  <c r="Q1629"/>
  <c r="M1629"/>
  <c r="L1629"/>
  <c r="J1629"/>
  <c r="I1629"/>
  <c r="H1629"/>
  <c r="G1629"/>
  <c r="F1629"/>
  <c r="E1629"/>
  <c r="S1628"/>
  <c r="T1628" s="1"/>
  <c r="X1628" s="1"/>
  <c r="N1628"/>
  <c r="O1628" s="1"/>
  <c r="J1628"/>
  <c r="X1627"/>
  <c r="J1627"/>
  <c r="X1626"/>
  <c r="J1626"/>
  <c r="X1625"/>
  <c r="I1625"/>
  <c r="H1625"/>
  <c r="G1625"/>
  <c r="F1625"/>
  <c r="E1625"/>
  <c r="J1625" s="1"/>
  <c r="S1624"/>
  <c r="T1624" s="1"/>
  <c r="X1624" s="1"/>
  <c r="N1624"/>
  <c r="O1624" s="1"/>
  <c r="J1624"/>
  <c r="T1623"/>
  <c r="X1623" s="1"/>
  <c r="S1623"/>
  <c r="O1623"/>
  <c r="N1623"/>
  <c r="J1623"/>
  <c r="S1622"/>
  <c r="T1622" s="1"/>
  <c r="X1622" s="1"/>
  <c r="N1622"/>
  <c r="O1622" s="1"/>
  <c r="J1622"/>
  <c r="T1621"/>
  <c r="X1621" s="1"/>
  <c r="S1621"/>
  <c r="O1621"/>
  <c r="N1621"/>
  <c r="J1621"/>
  <c r="S1620"/>
  <c r="T1620" s="1"/>
  <c r="X1620" s="1"/>
  <c r="N1620"/>
  <c r="O1620" s="1"/>
  <c r="J1620"/>
  <c r="T1619"/>
  <c r="X1619" s="1"/>
  <c r="S1619"/>
  <c r="O1619"/>
  <c r="N1619"/>
  <c r="J1619"/>
  <c r="W1618"/>
  <c r="V1618"/>
  <c r="U1618"/>
  <c r="S1618"/>
  <c r="R1618"/>
  <c r="Q1618"/>
  <c r="M1618"/>
  <c r="L1618"/>
  <c r="I1618"/>
  <c r="H1618"/>
  <c r="G1618"/>
  <c r="F1618"/>
  <c r="E1618"/>
  <c r="J1618" s="1"/>
  <c r="S1617"/>
  <c r="T1617" s="1"/>
  <c r="X1617" s="1"/>
  <c r="N1617"/>
  <c r="O1617" s="1"/>
  <c r="J1617"/>
  <c r="T1616"/>
  <c r="X1616" s="1"/>
  <c r="S1616"/>
  <c r="O1616"/>
  <c r="N1616"/>
  <c r="J1616"/>
  <c r="S1615"/>
  <c r="T1615" s="1"/>
  <c r="X1615" s="1"/>
  <c r="N1615"/>
  <c r="O1615" s="1"/>
  <c r="J1615"/>
  <c r="T1614"/>
  <c r="X1614" s="1"/>
  <c r="S1614"/>
  <c r="O1614"/>
  <c r="N1614"/>
  <c r="J1614"/>
  <c r="S1613"/>
  <c r="T1613" s="1"/>
  <c r="X1613" s="1"/>
  <c r="N1613"/>
  <c r="O1613" s="1"/>
  <c r="J1613"/>
  <c r="T1612"/>
  <c r="X1612" s="1"/>
  <c r="S1612"/>
  <c r="O1612"/>
  <c r="N1612"/>
  <c r="J1612"/>
  <c r="W1611"/>
  <c r="V1611"/>
  <c r="U1611"/>
  <c r="S1611"/>
  <c r="R1611"/>
  <c r="Q1611"/>
  <c r="M1611"/>
  <c r="L1611"/>
  <c r="I1611"/>
  <c r="H1611"/>
  <c r="G1611"/>
  <c r="F1611"/>
  <c r="E1611"/>
  <c r="J1611" s="1"/>
  <c r="X1610"/>
  <c r="J1610"/>
  <c r="X1609"/>
  <c r="O1609"/>
  <c r="N1609"/>
  <c r="J1609"/>
  <c r="S1608"/>
  <c r="T1608" s="1"/>
  <c r="X1608" s="1"/>
  <c r="N1608"/>
  <c r="O1608" s="1"/>
  <c r="J1608"/>
  <c r="X1607"/>
  <c r="J1607"/>
  <c r="X1606"/>
  <c r="J1606"/>
  <c r="X1605"/>
  <c r="J1605"/>
  <c r="X1604"/>
  <c r="J1604"/>
  <c r="X1603"/>
  <c r="J1603"/>
  <c r="X1602"/>
  <c r="J1602"/>
  <c r="X1601"/>
  <c r="I1601"/>
  <c r="H1601"/>
  <c r="G1601"/>
  <c r="F1601"/>
  <c r="E1601"/>
  <c r="J1601" s="1"/>
  <c r="X1600"/>
  <c r="N1600"/>
  <c r="O1600" s="1"/>
  <c r="J1600"/>
  <c r="X1599"/>
  <c r="N1599"/>
  <c r="O1599" s="1"/>
  <c r="J1599"/>
  <c r="X1598"/>
  <c r="N1598"/>
  <c r="O1598" s="1"/>
  <c r="J1598"/>
  <c r="X1597"/>
  <c r="N1597"/>
  <c r="O1597" s="1"/>
  <c r="J1597"/>
  <c r="X1596"/>
  <c r="N1596"/>
  <c r="O1596" s="1"/>
  <c r="J1596"/>
  <c r="X1595"/>
  <c r="N1595"/>
  <c r="O1595" s="1"/>
  <c r="J1595"/>
  <c r="X1594"/>
  <c r="N1594"/>
  <c r="M1594"/>
  <c r="L1594"/>
  <c r="I1594"/>
  <c r="H1594"/>
  <c r="G1594"/>
  <c r="F1594"/>
  <c r="E1594"/>
  <c r="J1594" s="1"/>
  <c r="X1593"/>
  <c r="N1593"/>
  <c r="O1593" s="1"/>
  <c r="J1593"/>
  <c r="X1592"/>
  <c r="N1592"/>
  <c r="O1592" s="1"/>
  <c r="J1592"/>
  <c r="X1591"/>
  <c r="N1591"/>
  <c r="O1591" s="1"/>
  <c r="J1591"/>
  <c r="X1590"/>
  <c r="N1590"/>
  <c r="O1590" s="1"/>
  <c r="J1590"/>
  <c r="X1589"/>
  <c r="N1589"/>
  <c r="O1589" s="1"/>
  <c r="J1589"/>
  <c r="X1588"/>
  <c r="N1588"/>
  <c r="O1588" s="1"/>
  <c r="J1588"/>
  <c r="X1587"/>
  <c r="N1587"/>
  <c r="M1587"/>
  <c r="L1587"/>
  <c r="I1587"/>
  <c r="H1587"/>
  <c r="G1587"/>
  <c r="F1587"/>
  <c r="E1587"/>
  <c r="J1587" s="1"/>
  <c r="X1586"/>
  <c r="N1586"/>
  <c r="O1586" s="1"/>
  <c r="J1586"/>
  <c r="X1585"/>
  <c r="N1585"/>
  <c r="O1585" s="1"/>
  <c r="J1585"/>
  <c r="X1584"/>
  <c r="N1584"/>
  <c r="O1584" s="1"/>
  <c r="J1584"/>
  <c r="X1583"/>
  <c r="N1583"/>
  <c r="O1583" s="1"/>
  <c r="J1583"/>
  <c r="X1582"/>
  <c r="N1582"/>
  <c r="O1582" s="1"/>
  <c r="J1582"/>
  <c r="X1581"/>
  <c r="M1581"/>
  <c r="L1581"/>
  <c r="I1581"/>
  <c r="H1581"/>
  <c r="G1581"/>
  <c r="F1581"/>
  <c r="E1581"/>
  <c r="J1581" s="1"/>
  <c r="X1580"/>
  <c r="O1580"/>
  <c r="N1580"/>
  <c r="J1580"/>
  <c r="X1579"/>
  <c r="O1579"/>
  <c r="N1579"/>
  <c r="J1579"/>
  <c r="X1578"/>
  <c r="O1578"/>
  <c r="N1578"/>
  <c r="J1578"/>
  <c r="X1577"/>
  <c r="O1577"/>
  <c r="N1577"/>
  <c r="M1577"/>
  <c r="L1577"/>
  <c r="J1577"/>
  <c r="I1577"/>
  <c r="H1577"/>
  <c r="G1577"/>
  <c r="F1577"/>
  <c r="E1577"/>
  <c r="S1576"/>
  <c r="T1576" s="1"/>
  <c r="X1576" s="1"/>
  <c r="N1576"/>
  <c r="O1576" s="1"/>
  <c r="J1576"/>
  <c r="X1575"/>
  <c r="N1575"/>
  <c r="O1575" s="1"/>
  <c r="J1575"/>
  <c r="S1574"/>
  <c r="T1574" s="1"/>
  <c r="X1574" s="1"/>
  <c r="N1574"/>
  <c r="O1574" s="1"/>
  <c r="J1574"/>
  <c r="S1573"/>
  <c r="T1573" s="1"/>
  <c r="X1573" s="1"/>
  <c r="N1573"/>
  <c r="O1573" s="1"/>
  <c r="J1573"/>
  <c r="X1572"/>
  <c r="N1572"/>
  <c r="O1572" s="1"/>
  <c r="J1572"/>
  <c r="S1571"/>
  <c r="T1571" s="1"/>
  <c r="X1571" s="1"/>
  <c r="N1571"/>
  <c r="O1571" s="1"/>
  <c r="J1571"/>
  <c r="X1570"/>
  <c r="N1570"/>
  <c r="O1570" s="1"/>
  <c r="J1570"/>
  <c r="X1569"/>
  <c r="N1569"/>
  <c r="O1569" s="1"/>
  <c r="J1569"/>
  <c r="X1568"/>
  <c r="N1568"/>
  <c r="O1568" s="1"/>
  <c r="J1568"/>
  <c r="S1567"/>
  <c r="T1567" s="1"/>
  <c r="X1567" s="1"/>
  <c r="N1567"/>
  <c r="O1567" s="1"/>
  <c r="J1567"/>
  <c r="S1566"/>
  <c r="T1566" s="1"/>
  <c r="X1566" s="1"/>
  <c r="N1566"/>
  <c r="O1566" s="1"/>
  <c r="J1566"/>
  <c r="S1565"/>
  <c r="T1565" s="1"/>
  <c r="X1565" s="1"/>
  <c r="N1565"/>
  <c r="O1565" s="1"/>
  <c r="J1565"/>
  <c r="S1564"/>
  <c r="T1564" s="1"/>
  <c r="X1564" s="1"/>
  <c r="N1564"/>
  <c r="O1564" s="1"/>
  <c r="J1564"/>
  <c r="S1563"/>
  <c r="T1563" s="1"/>
  <c r="X1563" s="1"/>
  <c r="N1563"/>
  <c r="O1563" s="1"/>
  <c r="J1563"/>
  <c r="S1562"/>
  <c r="T1562" s="1"/>
  <c r="X1562" s="1"/>
  <c r="N1562"/>
  <c r="O1562" s="1"/>
  <c r="J1562"/>
  <c r="S1561"/>
  <c r="T1561" s="1"/>
  <c r="X1561" s="1"/>
  <c r="N1561"/>
  <c r="O1561" s="1"/>
  <c r="J1561"/>
  <c r="S1560"/>
  <c r="T1560" s="1"/>
  <c r="N1560"/>
  <c r="O1560" s="1"/>
  <c r="J1560"/>
  <c r="W1559"/>
  <c r="W1655" s="1"/>
  <c r="V1559"/>
  <c r="V1655" s="1"/>
  <c r="U1559"/>
  <c r="U1655" s="1"/>
  <c r="R1559"/>
  <c r="R1655" s="1"/>
  <c r="Q1559"/>
  <c r="Q1655" s="1"/>
  <c r="M1559"/>
  <c r="L1559"/>
  <c r="I1559"/>
  <c r="H1559"/>
  <c r="G1559"/>
  <c r="F1559"/>
  <c r="E1559"/>
  <c r="J1559" s="1"/>
  <c r="X1558"/>
  <c r="N1558"/>
  <c r="O1558" s="1"/>
  <c r="J1558"/>
  <c r="X1557"/>
  <c r="N1557"/>
  <c r="O1557" s="1"/>
  <c r="J1557"/>
  <c r="X1556"/>
  <c r="N1556"/>
  <c r="O1556" s="1"/>
  <c r="J1556"/>
  <c r="X1555"/>
  <c r="N1555"/>
  <c r="O1555" s="1"/>
  <c r="J1555"/>
  <c r="X1554"/>
  <c r="N1554"/>
  <c r="O1554" s="1"/>
  <c r="J1554"/>
  <c r="C1554"/>
  <c r="X1553"/>
  <c r="N1553"/>
  <c r="O1553" s="1"/>
  <c r="J1553"/>
  <c r="X1552"/>
  <c r="M1552"/>
  <c r="L1552"/>
  <c r="I1552"/>
  <c r="H1552"/>
  <c r="G1552"/>
  <c r="F1552"/>
  <c r="E1552"/>
  <c r="J1552" s="1"/>
  <c r="X1551"/>
  <c r="N1551"/>
  <c r="O1551" s="1"/>
  <c r="J1551"/>
  <c r="X1550"/>
  <c r="N1550"/>
  <c r="O1550" s="1"/>
  <c r="J1550"/>
  <c r="X1549"/>
  <c r="N1549"/>
  <c r="O1549" s="1"/>
  <c r="J1549"/>
  <c r="X1548"/>
  <c r="N1548"/>
  <c r="O1548" s="1"/>
  <c r="J1548"/>
  <c r="X1547"/>
  <c r="N1547"/>
  <c r="O1547" s="1"/>
  <c r="J1547"/>
  <c r="X1546"/>
  <c r="M1546"/>
  <c r="L1546"/>
  <c r="I1546"/>
  <c r="H1546"/>
  <c r="G1546"/>
  <c r="F1546"/>
  <c r="E1546"/>
  <c r="J1546" s="1"/>
  <c r="X1545"/>
  <c r="N1545"/>
  <c r="O1545" s="1"/>
  <c r="J1545"/>
  <c r="X1544"/>
  <c r="N1544"/>
  <c r="O1544" s="1"/>
  <c r="J1544"/>
  <c r="X1543"/>
  <c r="N1543"/>
  <c r="M1543"/>
  <c r="L1543"/>
  <c r="L1655" s="1"/>
  <c r="I1543"/>
  <c r="H1543"/>
  <c r="G1543"/>
  <c r="F1543"/>
  <c r="E1543"/>
  <c r="D1541"/>
  <c r="O1543" l="1"/>
  <c r="O1587"/>
  <c r="M1655"/>
  <c r="N1581"/>
  <c r="O1594"/>
  <c r="N1611"/>
  <c r="N1618"/>
  <c r="O1629"/>
  <c r="O1637"/>
  <c r="O1641"/>
  <c r="J1658"/>
  <c r="J1661"/>
  <c r="J1662"/>
  <c r="J1664"/>
  <c r="J1667"/>
  <c r="J1669"/>
  <c r="J1671"/>
  <c r="N1788"/>
  <c r="O1611"/>
  <c r="O1618"/>
  <c r="O1559"/>
  <c r="H1655"/>
  <c r="O1552"/>
  <c r="G1655"/>
  <c r="I1655"/>
  <c r="N1546"/>
  <c r="F1655"/>
  <c r="J1788"/>
  <c r="J1675"/>
  <c r="J1674"/>
  <c r="T1788"/>
  <c r="X1788" s="1"/>
  <c r="E1655"/>
  <c r="J1542" s="1"/>
  <c r="J1543"/>
  <c r="O1541"/>
  <c r="O1546"/>
  <c r="X1560"/>
  <c r="T1559"/>
  <c r="X1559" s="1"/>
  <c r="T1541"/>
  <c r="X1630"/>
  <c r="T1629"/>
  <c r="X1629" s="1"/>
  <c r="X1638"/>
  <c r="T1637"/>
  <c r="X1637" s="1"/>
  <c r="X1642"/>
  <c r="T1641"/>
  <c r="X1641" s="1"/>
  <c r="O1581"/>
  <c r="O1646"/>
  <c r="O1655" s="1"/>
  <c r="X1647"/>
  <c r="T1646"/>
  <c r="X1646" s="1"/>
  <c r="N1552"/>
  <c r="N1559"/>
  <c r="S1559"/>
  <c r="T1611"/>
  <c r="X1611" s="1"/>
  <c r="T1618"/>
  <c r="X1618" s="1"/>
  <c r="N1629"/>
  <c r="S1629"/>
  <c r="N1637"/>
  <c r="S1637"/>
  <c r="N1641"/>
  <c r="S1641"/>
  <c r="N1646"/>
  <c r="S1646"/>
  <c r="X1651"/>
  <c r="B1533"/>
  <c r="F1532"/>
  <c r="F1530"/>
  <c r="B1530"/>
  <c r="F1529"/>
  <c r="E1529"/>
  <c r="B1529"/>
  <c r="B1527"/>
  <c r="K1522"/>
  <c r="J1521"/>
  <c r="J1520"/>
  <c r="J1519"/>
  <c r="T1518"/>
  <c r="S1518"/>
  <c r="O1518"/>
  <c r="N1518"/>
  <c r="J1518"/>
  <c r="J1517"/>
  <c r="X1516"/>
  <c r="J1516"/>
  <c r="S1515"/>
  <c r="T1515" s="1"/>
  <c r="X1515" s="1"/>
  <c r="N1515"/>
  <c r="O1515" s="1"/>
  <c r="J1515"/>
  <c r="S1514"/>
  <c r="T1514" s="1"/>
  <c r="N1514"/>
  <c r="O1514" s="1"/>
  <c r="J1514"/>
  <c r="W1513"/>
  <c r="V1513"/>
  <c r="U1513"/>
  <c r="R1513"/>
  <c r="Q1513"/>
  <c r="M1513"/>
  <c r="L1513"/>
  <c r="I1513"/>
  <c r="H1513"/>
  <c r="G1513"/>
  <c r="F1513"/>
  <c r="E1513"/>
  <c r="J1513" s="1"/>
  <c r="S1512"/>
  <c r="T1512" s="1"/>
  <c r="X1512" s="1"/>
  <c r="N1512"/>
  <c r="O1512" s="1"/>
  <c r="J1512"/>
  <c r="S1511"/>
  <c r="T1511" s="1"/>
  <c r="X1511" s="1"/>
  <c r="N1511"/>
  <c r="O1511" s="1"/>
  <c r="J1511"/>
  <c r="S1510"/>
  <c r="T1510" s="1"/>
  <c r="X1510" s="1"/>
  <c r="N1510"/>
  <c r="O1510" s="1"/>
  <c r="J1510"/>
  <c r="S1509"/>
  <c r="T1509" s="1"/>
  <c r="N1509"/>
  <c r="O1509" s="1"/>
  <c r="J1509"/>
  <c r="W1508"/>
  <c r="V1508"/>
  <c r="U1508"/>
  <c r="R1508"/>
  <c r="Q1508"/>
  <c r="M1508"/>
  <c r="L1508"/>
  <c r="J1508"/>
  <c r="I1508"/>
  <c r="H1508"/>
  <c r="G1508"/>
  <c r="F1508"/>
  <c r="E1508"/>
  <c r="S1507"/>
  <c r="T1507" s="1"/>
  <c r="X1507" s="1"/>
  <c r="N1507"/>
  <c r="O1507" s="1"/>
  <c r="J1507"/>
  <c r="S1506"/>
  <c r="T1506" s="1"/>
  <c r="X1506" s="1"/>
  <c r="N1506"/>
  <c r="O1506" s="1"/>
  <c r="J1506"/>
  <c r="S1505"/>
  <c r="T1505" s="1"/>
  <c r="N1505"/>
  <c r="O1505" s="1"/>
  <c r="J1505"/>
  <c r="W1504"/>
  <c r="V1504"/>
  <c r="U1504"/>
  <c r="R1504"/>
  <c r="Q1504"/>
  <c r="M1504"/>
  <c r="L1504"/>
  <c r="J1504"/>
  <c r="I1504"/>
  <c r="H1504"/>
  <c r="G1504"/>
  <c r="F1504"/>
  <c r="E1504"/>
  <c r="S1503"/>
  <c r="T1503" s="1"/>
  <c r="X1503" s="1"/>
  <c r="N1503"/>
  <c r="O1503" s="1"/>
  <c r="J1503"/>
  <c r="S1502"/>
  <c r="T1502" s="1"/>
  <c r="X1502" s="1"/>
  <c r="N1502"/>
  <c r="O1502" s="1"/>
  <c r="J1502"/>
  <c r="S1501"/>
  <c r="T1501" s="1"/>
  <c r="X1501" s="1"/>
  <c r="N1501"/>
  <c r="O1501" s="1"/>
  <c r="J1501"/>
  <c r="S1500"/>
  <c r="T1500" s="1"/>
  <c r="X1500" s="1"/>
  <c r="N1500"/>
  <c r="O1500" s="1"/>
  <c r="J1500"/>
  <c r="S1499"/>
  <c r="T1499" s="1"/>
  <c r="X1499" s="1"/>
  <c r="N1499"/>
  <c r="O1499" s="1"/>
  <c r="J1499"/>
  <c r="S1498"/>
  <c r="T1498" s="1"/>
  <c r="X1498" s="1"/>
  <c r="N1498"/>
  <c r="O1498" s="1"/>
  <c r="J1498"/>
  <c r="S1497"/>
  <c r="T1497" s="1"/>
  <c r="N1497"/>
  <c r="O1497" s="1"/>
  <c r="J1497"/>
  <c r="W1496"/>
  <c r="V1496"/>
  <c r="U1496"/>
  <c r="R1496"/>
  <c r="Q1496"/>
  <c r="M1496"/>
  <c r="L1496"/>
  <c r="J1496"/>
  <c r="I1496"/>
  <c r="H1496"/>
  <c r="G1496"/>
  <c r="F1496"/>
  <c r="E1496"/>
  <c r="S1495"/>
  <c r="T1495" s="1"/>
  <c r="X1495" s="1"/>
  <c r="N1495"/>
  <c r="O1495" s="1"/>
  <c r="J1495"/>
  <c r="X1494"/>
  <c r="J1494"/>
  <c r="X1493"/>
  <c r="J1493"/>
  <c r="X1492"/>
  <c r="I1492"/>
  <c r="H1492"/>
  <c r="G1492"/>
  <c r="F1492"/>
  <c r="E1492"/>
  <c r="J1492" s="1"/>
  <c r="S1491"/>
  <c r="T1491" s="1"/>
  <c r="X1491" s="1"/>
  <c r="N1491"/>
  <c r="O1491" s="1"/>
  <c r="J1491"/>
  <c r="T1490"/>
  <c r="X1490" s="1"/>
  <c r="S1490"/>
  <c r="O1490"/>
  <c r="N1490"/>
  <c r="J1490"/>
  <c r="S1489"/>
  <c r="T1489" s="1"/>
  <c r="X1489" s="1"/>
  <c r="N1489"/>
  <c r="O1489" s="1"/>
  <c r="J1489"/>
  <c r="T1488"/>
  <c r="X1488" s="1"/>
  <c r="S1488"/>
  <c r="O1488"/>
  <c r="N1488"/>
  <c r="J1488"/>
  <c r="S1487"/>
  <c r="T1487" s="1"/>
  <c r="X1487" s="1"/>
  <c r="N1487"/>
  <c r="O1487" s="1"/>
  <c r="J1487"/>
  <c r="T1486"/>
  <c r="X1486" s="1"/>
  <c r="S1486"/>
  <c r="O1486"/>
  <c r="N1486"/>
  <c r="J1486"/>
  <c r="W1485"/>
  <c r="V1485"/>
  <c r="U1485"/>
  <c r="S1485"/>
  <c r="R1485"/>
  <c r="Q1485"/>
  <c r="M1485"/>
  <c r="L1485"/>
  <c r="I1485"/>
  <c r="H1485"/>
  <c r="G1485"/>
  <c r="F1485"/>
  <c r="E1485"/>
  <c r="J1485" s="1"/>
  <c r="S1484"/>
  <c r="T1484" s="1"/>
  <c r="X1484" s="1"/>
  <c r="N1484"/>
  <c r="O1484" s="1"/>
  <c r="J1484"/>
  <c r="T1483"/>
  <c r="X1483" s="1"/>
  <c r="S1483"/>
  <c r="O1483"/>
  <c r="N1483"/>
  <c r="J1483"/>
  <c r="S1482"/>
  <c r="T1482" s="1"/>
  <c r="X1482" s="1"/>
  <c r="N1482"/>
  <c r="O1482" s="1"/>
  <c r="J1482"/>
  <c r="T1481"/>
  <c r="X1481" s="1"/>
  <c r="S1481"/>
  <c r="O1481"/>
  <c r="N1481"/>
  <c r="J1481"/>
  <c r="S1480"/>
  <c r="T1480" s="1"/>
  <c r="X1480" s="1"/>
  <c r="N1480"/>
  <c r="O1480" s="1"/>
  <c r="J1480"/>
  <c r="T1479"/>
  <c r="X1479" s="1"/>
  <c r="S1479"/>
  <c r="O1479"/>
  <c r="N1479"/>
  <c r="J1479"/>
  <c r="W1478"/>
  <c r="V1478"/>
  <c r="U1478"/>
  <c r="S1478"/>
  <c r="R1478"/>
  <c r="Q1478"/>
  <c r="M1478"/>
  <c r="L1478"/>
  <c r="I1478"/>
  <c r="H1478"/>
  <c r="G1478"/>
  <c r="F1478"/>
  <c r="E1478"/>
  <c r="J1478" s="1"/>
  <c r="X1477"/>
  <c r="J1477"/>
  <c r="X1476"/>
  <c r="O1476"/>
  <c r="N1476"/>
  <c r="J1476"/>
  <c r="S1475"/>
  <c r="T1475" s="1"/>
  <c r="X1475" s="1"/>
  <c r="N1475"/>
  <c r="O1475" s="1"/>
  <c r="J1475"/>
  <c r="X1474"/>
  <c r="J1474"/>
  <c r="X1473"/>
  <c r="J1473"/>
  <c r="X1472"/>
  <c r="J1472"/>
  <c r="X1471"/>
  <c r="J1471"/>
  <c r="X1470"/>
  <c r="J1470"/>
  <c r="X1469"/>
  <c r="J1469"/>
  <c r="X1468"/>
  <c r="I1468"/>
  <c r="H1468"/>
  <c r="G1468"/>
  <c r="F1468"/>
  <c r="E1468"/>
  <c r="J1468" s="1"/>
  <c r="X1467"/>
  <c r="N1467"/>
  <c r="O1467" s="1"/>
  <c r="J1467"/>
  <c r="X1466"/>
  <c r="N1466"/>
  <c r="O1466" s="1"/>
  <c r="J1466"/>
  <c r="X1465"/>
  <c r="N1465"/>
  <c r="O1465" s="1"/>
  <c r="J1465"/>
  <c r="X1464"/>
  <c r="N1464"/>
  <c r="O1464" s="1"/>
  <c r="J1464"/>
  <c r="X1463"/>
  <c r="N1463"/>
  <c r="O1463" s="1"/>
  <c r="J1463"/>
  <c r="X1462"/>
  <c r="N1462"/>
  <c r="O1462" s="1"/>
  <c r="J1462"/>
  <c r="X1461"/>
  <c r="N1461"/>
  <c r="M1461"/>
  <c r="L1461"/>
  <c r="I1461"/>
  <c r="H1461"/>
  <c r="G1461"/>
  <c r="F1461"/>
  <c r="E1461"/>
  <c r="J1461" s="1"/>
  <c r="X1460"/>
  <c r="N1460"/>
  <c r="O1460" s="1"/>
  <c r="J1460"/>
  <c r="X1459"/>
  <c r="N1459"/>
  <c r="O1459" s="1"/>
  <c r="J1459"/>
  <c r="X1458"/>
  <c r="N1458"/>
  <c r="O1458" s="1"/>
  <c r="J1458"/>
  <c r="X1457"/>
  <c r="N1457"/>
  <c r="O1457" s="1"/>
  <c r="J1457"/>
  <c r="X1456"/>
  <c r="N1456"/>
  <c r="O1456" s="1"/>
  <c r="J1456"/>
  <c r="X1455"/>
  <c r="N1455"/>
  <c r="O1455" s="1"/>
  <c r="J1455"/>
  <c r="X1454"/>
  <c r="N1454"/>
  <c r="M1454"/>
  <c r="L1454"/>
  <c r="I1454"/>
  <c r="H1454"/>
  <c r="G1454"/>
  <c r="F1454"/>
  <c r="E1454"/>
  <c r="J1454" s="1"/>
  <c r="X1453"/>
  <c r="N1453"/>
  <c r="O1453" s="1"/>
  <c r="J1453"/>
  <c r="X1452"/>
  <c r="N1452"/>
  <c r="O1452" s="1"/>
  <c r="J1452"/>
  <c r="X1451"/>
  <c r="N1451"/>
  <c r="O1451" s="1"/>
  <c r="J1451"/>
  <c r="X1450"/>
  <c r="N1450"/>
  <c r="O1450" s="1"/>
  <c r="J1450"/>
  <c r="X1449"/>
  <c r="N1449"/>
  <c r="O1449" s="1"/>
  <c r="J1449"/>
  <c r="X1448"/>
  <c r="M1448"/>
  <c r="L1448"/>
  <c r="I1448"/>
  <c r="H1448"/>
  <c r="G1448"/>
  <c r="F1448"/>
  <c r="E1448"/>
  <c r="J1448" s="1"/>
  <c r="X1447"/>
  <c r="O1447"/>
  <c r="N1447"/>
  <c r="J1447"/>
  <c r="X1446"/>
  <c r="O1446"/>
  <c r="N1446"/>
  <c r="J1446"/>
  <c r="X1445"/>
  <c r="O1445"/>
  <c r="N1445"/>
  <c r="J1445"/>
  <c r="X1444"/>
  <c r="O1444"/>
  <c r="N1444"/>
  <c r="M1444"/>
  <c r="L1444"/>
  <c r="J1444"/>
  <c r="I1444"/>
  <c r="H1444"/>
  <c r="G1444"/>
  <c r="F1444"/>
  <c r="E1444"/>
  <c r="S1443"/>
  <c r="T1443" s="1"/>
  <c r="X1443" s="1"/>
  <c r="N1443"/>
  <c r="O1443" s="1"/>
  <c r="J1443"/>
  <c r="X1442"/>
  <c r="N1442"/>
  <c r="O1442" s="1"/>
  <c r="J1442"/>
  <c r="S1441"/>
  <c r="T1441" s="1"/>
  <c r="X1441" s="1"/>
  <c r="N1441"/>
  <c r="O1441" s="1"/>
  <c r="J1441"/>
  <c r="S1440"/>
  <c r="T1440" s="1"/>
  <c r="X1440" s="1"/>
  <c r="N1440"/>
  <c r="O1440" s="1"/>
  <c r="J1440"/>
  <c r="X1439"/>
  <c r="N1439"/>
  <c r="O1439" s="1"/>
  <c r="J1439"/>
  <c r="S1438"/>
  <c r="T1438" s="1"/>
  <c r="X1438" s="1"/>
  <c r="N1438"/>
  <c r="O1438" s="1"/>
  <c r="J1438"/>
  <c r="X1437"/>
  <c r="N1437"/>
  <c r="O1437" s="1"/>
  <c r="J1437"/>
  <c r="X1436"/>
  <c r="N1436"/>
  <c r="O1436" s="1"/>
  <c r="J1436"/>
  <c r="X1435"/>
  <c r="N1435"/>
  <c r="O1435" s="1"/>
  <c r="J1435"/>
  <c r="S1434"/>
  <c r="T1434" s="1"/>
  <c r="X1434" s="1"/>
  <c r="N1434"/>
  <c r="O1434" s="1"/>
  <c r="J1434"/>
  <c r="S1433"/>
  <c r="T1433" s="1"/>
  <c r="X1433" s="1"/>
  <c r="N1433"/>
  <c r="O1433" s="1"/>
  <c r="J1433"/>
  <c r="S1432"/>
  <c r="T1432" s="1"/>
  <c r="X1432" s="1"/>
  <c r="N1432"/>
  <c r="O1432" s="1"/>
  <c r="J1432"/>
  <c r="S1431"/>
  <c r="T1431" s="1"/>
  <c r="X1431" s="1"/>
  <c r="N1431"/>
  <c r="O1431" s="1"/>
  <c r="J1431"/>
  <c r="S1430"/>
  <c r="T1430" s="1"/>
  <c r="X1430" s="1"/>
  <c r="N1430"/>
  <c r="O1430" s="1"/>
  <c r="J1430"/>
  <c r="S1429"/>
  <c r="T1429" s="1"/>
  <c r="X1429" s="1"/>
  <c r="N1429"/>
  <c r="O1429" s="1"/>
  <c r="J1429"/>
  <c r="S1428"/>
  <c r="T1428" s="1"/>
  <c r="X1428" s="1"/>
  <c r="N1428"/>
  <c r="O1428" s="1"/>
  <c r="J1428"/>
  <c r="S1427"/>
  <c r="T1427" s="1"/>
  <c r="N1427"/>
  <c r="O1427" s="1"/>
  <c r="J1427"/>
  <c r="W1426"/>
  <c r="W1522" s="1"/>
  <c r="V1426"/>
  <c r="V1522" s="1"/>
  <c r="U1426"/>
  <c r="U1522" s="1"/>
  <c r="R1426"/>
  <c r="R1522" s="1"/>
  <c r="Q1426"/>
  <c r="Q1522" s="1"/>
  <c r="M1426"/>
  <c r="L1426"/>
  <c r="J1426"/>
  <c r="I1426"/>
  <c r="H1426"/>
  <c r="G1426"/>
  <c r="F1426"/>
  <c r="E1426"/>
  <c r="X1425"/>
  <c r="N1425"/>
  <c r="O1425" s="1"/>
  <c r="J1425"/>
  <c r="X1424"/>
  <c r="N1424"/>
  <c r="O1424" s="1"/>
  <c r="J1424"/>
  <c r="X1423"/>
  <c r="N1423"/>
  <c r="O1423" s="1"/>
  <c r="J1423"/>
  <c r="X1422"/>
  <c r="N1422"/>
  <c r="O1422" s="1"/>
  <c r="J1422"/>
  <c r="X1421"/>
  <c r="N1421"/>
  <c r="O1421" s="1"/>
  <c r="J1421"/>
  <c r="C1421"/>
  <c r="X1420"/>
  <c r="N1420"/>
  <c r="O1420" s="1"/>
  <c r="J1420"/>
  <c r="X1419"/>
  <c r="M1419"/>
  <c r="L1419"/>
  <c r="I1419"/>
  <c r="H1419"/>
  <c r="G1419"/>
  <c r="F1419"/>
  <c r="E1419"/>
  <c r="J1419" s="1"/>
  <c r="X1418"/>
  <c r="N1418"/>
  <c r="O1418" s="1"/>
  <c r="J1418"/>
  <c r="X1417"/>
  <c r="N1417"/>
  <c r="O1417" s="1"/>
  <c r="J1417"/>
  <c r="X1416"/>
  <c r="N1416"/>
  <c r="O1416" s="1"/>
  <c r="J1416"/>
  <c r="X1415"/>
  <c r="N1415"/>
  <c r="O1415" s="1"/>
  <c r="J1415"/>
  <c r="X1414"/>
  <c r="N1414"/>
  <c r="O1414" s="1"/>
  <c r="J1414"/>
  <c r="X1413"/>
  <c r="M1413"/>
  <c r="L1413"/>
  <c r="I1413"/>
  <c r="H1413"/>
  <c r="G1413"/>
  <c r="F1413"/>
  <c r="E1413"/>
  <c r="J1413" s="1"/>
  <c r="X1412"/>
  <c r="O1412"/>
  <c r="N1412"/>
  <c r="J1412"/>
  <c r="X1411"/>
  <c r="O1411"/>
  <c r="N1411"/>
  <c r="J1411"/>
  <c r="X1410"/>
  <c r="O1410"/>
  <c r="N1410"/>
  <c r="M1410"/>
  <c r="M1522" s="1"/>
  <c r="L1410"/>
  <c r="J1410"/>
  <c r="I1410"/>
  <c r="H1410"/>
  <c r="H1522" s="1"/>
  <c r="G1410"/>
  <c r="F1410"/>
  <c r="E1410"/>
  <c r="D1408"/>
  <c r="J1531" l="1"/>
  <c r="J1534"/>
  <c r="J1538"/>
  <c r="J1655"/>
  <c r="J1657" s="1"/>
  <c r="O1454"/>
  <c r="E1522"/>
  <c r="L1522"/>
  <c r="N1413"/>
  <c r="O1419"/>
  <c r="O1426"/>
  <c r="N1448"/>
  <c r="O1461"/>
  <c r="N1478"/>
  <c r="N1485"/>
  <c r="O1504"/>
  <c r="O1508"/>
  <c r="J1525"/>
  <c r="J1528"/>
  <c r="J1529"/>
  <c r="J1536"/>
  <c r="J1540"/>
  <c r="J1541"/>
  <c r="O1478"/>
  <c r="O1485"/>
  <c r="N1655"/>
  <c r="O1496"/>
  <c r="I1522"/>
  <c r="G1522"/>
  <c r="F1522"/>
  <c r="J1789"/>
  <c r="J1790"/>
  <c r="J1526"/>
  <c r="J1527"/>
  <c r="J1530"/>
  <c r="J1532"/>
  <c r="J1533"/>
  <c r="J1535"/>
  <c r="J1537"/>
  <c r="J1539"/>
  <c r="J1656"/>
  <c r="S1655"/>
  <c r="T1655"/>
  <c r="X1655" s="1"/>
  <c r="J1522"/>
  <c r="J1409"/>
  <c r="J1408"/>
  <c r="O1408"/>
  <c r="O1413"/>
  <c r="X1427"/>
  <c r="T1426"/>
  <c r="X1426" s="1"/>
  <c r="T1408"/>
  <c r="X1497"/>
  <c r="T1496"/>
  <c r="X1496" s="1"/>
  <c r="X1505"/>
  <c r="T1504"/>
  <c r="X1504" s="1"/>
  <c r="X1509"/>
  <c r="T1508"/>
  <c r="X1508" s="1"/>
  <c r="O1448"/>
  <c r="O1513"/>
  <c r="O1522" s="1"/>
  <c r="X1514"/>
  <c r="T1513"/>
  <c r="X1513" s="1"/>
  <c r="N1419"/>
  <c r="N1522" s="1"/>
  <c r="N1426"/>
  <c r="S1426"/>
  <c r="T1478"/>
  <c r="X1478" s="1"/>
  <c r="T1485"/>
  <c r="X1485" s="1"/>
  <c r="N1496"/>
  <c r="S1496"/>
  <c r="N1504"/>
  <c r="S1504"/>
  <c r="N1508"/>
  <c r="S1508"/>
  <c r="N1513"/>
  <c r="S1513"/>
  <c r="X1518"/>
  <c r="J1407"/>
  <c r="J1406"/>
  <c r="J1405"/>
  <c r="J1404"/>
  <c r="J1403"/>
  <c r="J1402"/>
  <c r="J1401"/>
  <c r="J1400"/>
  <c r="B1400"/>
  <c r="J1399"/>
  <c r="F1399"/>
  <c r="J1398"/>
  <c r="J1397"/>
  <c r="F1397"/>
  <c r="B1397"/>
  <c r="J1396"/>
  <c r="F1396"/>
  <c r="E1396"/>
  <c r="B1396"/>
  <c r="J1395"/>
  <c r="J1394"/>
  <c r="B1394"/>
  <c r="J1393"/>
  <c r="J1392"/>
  <c r="K1389"/>
  <c r="J1388"/>
  <c r="J1387"/>
  <c r="J1386"/>
  <c r="S1385"/>
  <c r="T1385" s="1"/>
  <c r="N1385"/>
  <c r="O1385" s="1"/>
  <c r="J1385"/>
  <c r="J1384"/>
  <c r="X1383"/>
  <c r="J1383"/>
  <c r="S1382"/>
  <c r="T1382" s="1"/>
  <c r="X1382" s="1"/>
  <c r="N1382"/>
  <c r="O1382" s="1"/>
  <c r="J1382"/>
  <c r="S1381"/>
  <c r="T1381" s="1"/>
  <c r="N1381"/>
  <c r="O1381" s="1"/>
  <c r="J1381"/>
  <c r="W1380"/>
  <c r="V1380"/>
  <c r="U1380"/>
  <c r="R1380"/>
  <c r="Q1380"/>
  <c r="M1380"/>
  <c r="L1380"/>
  <c r="J1380"/>
  <c r="I1380"/>
  <c r="H1380"/>
  <c r="G1380"/>
  <c r="F1380"/>
  <c r="E1380"/>
  <c r="S1379"/>
  <c r="T1379" s="1"/>
  <c r="X1379" s="1"/>
  <c r="N1379"/>
  <c r="O1379" s="1"/>
  <c r="J1379"/>
  <c r="S1378"/>
  <c r="T1378" s="1"/>
  <c r="X1378" s="1"/>
  <c r="N1378"/>
  <c r="O1378" s="1"/>
  <c r="J1378"/>
  <c r="S1377"/>
  <c r="T1377" s="1"/>
  <c r="X1377" s="1"/>
  <c r="N1377"/>
  <c r="O1377" s="1"/>
  <c r="J1377"/>
  <c r="S1376"/>
  <c r="T1376" s="1"/>
  <c r="N1376"/>
  <c r="O1376" s="1"/>
  <c r="O1375" s="1"/>
  <c r="J1376"/>
  <c r="W1375"/>
  <c r="V1375"/>
  <c r="U1375"/>
  <c r="R1375"/>
  <c r="Q1375"/>
  <c r="M1375"/>
  <c r="L1375"/>
  <c r="I1375"/>
  <c r="H1375"/>
  <c r="G1375"/>
  <c r="F1375"/>
  <c r="E1375"/>
  <c r="J1375" s="1"/>
  <c r="S1374"/>
  <c r="T1374" s="1"/>
  <c r="X1374" s="1"/>
  <c r="N1374"/>
  <c r="O1374" s="1"/>
  <c r="J1374"/>
  <c r="S1373"/>
  <c r="T1373" s="1"/>
  <c r="X1373" s="1"/>
  <c r="N1373"/>
  <c r="O1373" s="1"/>
  <c r="J1373"/>
  <c r="S1372"/>
  <c r="T1372" s="1"/>
  <c r="N1372"/>
  <c r="O1372" s="1"/>
  <c r="O1371" s="1"/>
  <c r="J1372"/>
  <c r="W1371"/>
  <c r="V1371"/>
  <c r="U1371"/>
  <c r="R1371"/>
  <c r="Q1371"/>
  <c r="M1371"/>
  <c r="L1371"/>
  <c r="I1371"/>
  <c r="H1371"/>
  <c r="G1371"/>
  <c r="F1371"/>
  <c r="E1371"/>
  <c r="J1371" s="1"/>
  <c r="S1370"/>
  <c r="T1370" s="1"/>
  <c r="X1370" s="1"/>
  <c r="N1370"/>
  <c r="O1370" s="1"/>
  <c r="J1370"/>
  <c r="S1369"/>
  <c r="T1369" s="1"/>
  <c r="X1369" s="1"/>
  <c r="N1369"/>
  <c r="O1369" s="1"/>
  <c r="J1369"/>
  <c r="S1368"/>
  <c r="T1368" s="1"/>
  <c r="X1368" s="1"/>
  <c r="N1368"/>
  <c r="O1368" s="1"/>
  <c r="J1368"/>
  <c r="S1367"/>
  <c r="T1367" s="1"/>
  <c r="X1367" s="1"/>
  <c r="N1367"/>
  <c r="O1367" s="1"/>
  <c r="J1367"/>
  <c r="S1366"/>
  <c r="T1366" s="1"/>
  <c r="X1366" s="1"/>
  <c r="N1366"/>
  <c r="O1366" s="1"/>
  <c r="J1366"/>
  <c r="S1365"/>
  <c r="T1365" s="1"/>
  <c r="X1365" s="1"/>
  <c r="N1365"/>
  <c r="O1365" s="1"/>
  <c r="J1365"/>
  <c r="S1364"/>
  <c r="T1364" s="1"/>
  <c r="N1364"/>
  <c r="O1364" s="1"/>
  <c r="O1363" s="1"/>
  <c r="J1364"/>
  <c r="W1363"/>
  <c r="V1363"/>
  <c r="U1363"/>
  <c r="R1363"/>
  <c r="Q1363"/>
  <c r="M1363"/>
  <c r="L1363"/>
  <c r="I1363"/>
  <c r="H1363"/>
  <c r="G1363"/>
  <c r="F1363"/>
  <c r="E1363"/>
  <c r="J1363" s="1"/>
  <c r="S1362"/>
  <c r="T1362" s="1"/>
  <c r="X1362" s="1"/>
  <c r="N1362"/>
  <c r="O1362" s="1"/>
  <c r="J1362"/>
  <c r="X1361"/>
  <c r="J1361"/>
  <c r="X1360"/>
  <c r="J1360"/>
  <c r="X1359"/>
  <c r="I1359"/>
  <c r="H1359"/>
  <c r="G1359"/>
  <c r="F1359"/>
  <c r="E1359"/>
  <c r="J1359" s="1"/>
  <c r="T1358"/>
  <c r="X1358" s="1"/>
  <c r="S1358"/>
  <c r="O1358"/>
  <c r="N1358"/>
  <c r="J1358"/>
  <c r="S1357"/>
  <c r="T1357" s="1"/>
  <c r="X1357" s="1"/>
  <c r="N1357"/>
  <c r="O1357" s="1"/>
  <c r="J1357"/>
  <c r="T1356"/>
  <c r="X1356" s="1"/>
  <c r="S1356"/>
  <c r="O1356"/>
  <c r="N1356"/>
  <c r="J1356"/>
  <c r="S1355"/>
  <c r="T1355" s="1"/>
  <c r="X1355" s="1"/>
  <c r="N1355"/>
  <c r="O1355" s="1"/>
  <c r="J1355"/>
  <c r="T1354"/>
  <c r="X1354" s="1"/>
  <c r="S1354"/>
  <c r="O1354"/>
  <c r="N1354"/>
  <c r="J1354"/>
  <c r="S1353"/>
  <c r="T1353" s="1"/>
  <c r="X1353" s="1"/>
  <c r="N1353"/>
  <c r="O1353" s="1"/>
  <c r="O1352" s="1"/>
  <c r="J1353"/>
  <c r="W1352"/>
  <c r="V1352"/>
  <c r="U1352"/>
  <c r="R1352"/>
  <c r="Q1352"/>
  <c r="N1352"/>
  <c r="M1352"/>
  <c r="L1352"/>
  <c r="I1352"/>
  <c r="H1352"/>
  <c r="G1352"/>
  <c r="F1352"/>
  <c r="E1352"/>
  <c r="J1352" s="1"/>
  <c r="T1351"/>
  <c r="X1351" s="1"/>
  <c r="S1351"/>
  <c r="O1351"/>
  <c r="N1351"/>
  <c r="J1351"/>
  <c r="S1350"/>
  <c r="T1350" s="1"/>
  <c r="X1350" s="1"/>
  <c r="N1350"/>
  <c r="O1350" s="1"/>
  <c r="J1350"/>
  <c r="T1349"/>
  <c r="X1349" s="1"/>
  <c r="S1349"/>
  <c r="O1349"/>
  <c r="N1349"/>
  <c r="J1349"/>
  <c r="S1348"/>
  <c r="T1348" s="1"/>
  <c r="X1348" s="1"/>
  <c r="N1348"/>
  <c r="O1348" s="1"/>
  <c r="J1348"/>
  <c r="T1347"/>
  <c r="X1347" s="1"/>
  <c r="S1347"/>
  <c r="O1347"/>
  <c r="N1347"/>
  <c r="J1347"/>
  <c r="S1346"/>
  <c r="T1346" s="1"/>
  <c r="X1346" s="1"/>
  <c r="N1346"/>
  <c r="O1346" s="1"/>
  <c r="O1345" s="1"/>
  <c r="J1346"/>
  <c r="W1345"/>
  <c r="V1345"/>
  <c r="U1345"/>
  <c r="R1345"/>
  <c r="Q1345"/>
  <c r="N1345"/>
  <c r="M1345"/>
  <c r="L1345"/>
  <c r="I1345"/>
  <c r="H1345"/>
  <c r="G1345"/>
  <c r="F1345"/>
  <c r="E1345"/>
  <c r="J1345" s="1"/>
  <c r="X1344"/>
  <c r="J1344"/>
  <c r="X1343"/>
  <c r="N1343"/>
  <c r="O1343" s="1"/>
  <c r="J1343"/>
  <c r="T1342"/>
  <c r="X1342" s="1"/>
  <c r="S1342"/>
  <c r="O1342"/>
  <c r="N1342"/>
  <c r="J1342"/>
  <c r="X1341"/>
  <c r="J1341"/>
  <c r="X1340"/>
  <c r="J1340"/>
  <c r="X1339"/>
  <c r="J1339"/>
  <c r="X1338"/>
  <c r="J1338"/>
  <c r="X1337"/>
  <c r="J1337"/>
  <c r="X1336"/>
  <c r="J1336"/>
  <c r="X1335"/>
  <c r="J1335"/>
  <c r="I1335"/>
  <c r="H1335"/>
  <c r="G1335"/>
  <c r="F1335"/>
  <c r="E1335"/>
  <c r="X1334"/>
  <c r="N1334"/>
  <c r="O1334" s="1"/>
  <c r="J1334"/>
  <c r="X1333"/>
  <c r="N1333"/>
  <c r="O1333" s="1"/>
  <c r="J1333"/>
  <c r="X1332"/>
  <c r="N1332"/>
  <c r="O1332" s="1"/>
  <c r="J1332"/>
  <c r="X1331"/>
  <c r="N1331"/>
  <c r="O1331" s="1"/>
  <c r="J1331"/>
  <c r="X1330"/>
  <c r="N1330"/>
  <c r="O1330" s="1"/>
  <c r="J1330"/>
  <c r="X1329"/>
  <c r="N1329"/>
  <c r="O1329" s="1"/>
  <c r="O1328" s="1"/>
  <c r="J1329"/>
  <c r="X1328"/>
  <c r="M1328"/>
  <c r="L1328"/>
  <c r="I1328"/>
  <c r="H1328"/>
  <c r="G1328"/>
  <c r="F1328"/>
  <c r="E1328"/>
  <c r="J1328" s="1"/>
  <c r="X1327"/>
  <c r="O1327"/>
  <c r="N1327"/>
  <c r="J1327"/>
  <c r="X1326"/>
  <c r="O1326"/>
  <c r="N1326"/>
  <c r="J1326"/>
  <c r="X1325"/>
  <c r="O1325"/>
  <c r="N1325"/>
  <c r="J1325"/>
  <c r="X1324"/>
  <c r="O1324"/>
  <c r="N1324"/>
  <c r="J1324"/>
  <c r="X1323"/>
  <c r="O1323"/>
  <c r="N1323"/>
  <c r="J1323"/>
  <c r="X1322"/>
  <c r="O1322"/>
  <c r="N1322"/>
  <c r="J1322"/>
  <c r="X1321"/>
  <c r="O1321"/>
  <c r="N1321"/>
  <c r="M1321"/>
  <c r="L1321"/>
  <c r="J1321"/>
  <c r="I1321"/>
  <c r="H1321"/>
  <c r="G1321"/>
  <c r="F1321"/>
  <c r="E1321"/>
  <c r="X1320"/>
  <c r="N1320"/>
  <c r="O1320" s="1"/>
  <c r="J1320"/>
  <c r="X1319"/>
  <c r="N1319"/>
  <c r="O1319" s="1"/>
  <c r="J1319"/>
  <c r="X1318"/>
  <c r="N1318"/>
  <c r="O1318" s="1"/>
  <c r="J1318"/>
  <c r="X1317"/>
  <c r="N1317"/>
  <c r="O1317" s="1"/>
  <c r="J1317"/>
  <c r="X1316"/>
  <c r="N1316"/>
  <c r="O1316" s="1"/>
  <c r="J1316"/>
  <c r="X1315"/>
  <c r="N1315"/>
  <c r="M1315"/>
  <c r="L1315"/>
  <c r="I1315"/>
  <c r="H1315"/>
  <c r="G1315"/>
  <c r="F1315"/>
  <c r="E1315"/>
  <c r="J1315" s="1"/>
  <c r="X1314"/>
  <c r="N1314"/>
  <c r="O1314" s="1"/>
  <c r="J1314"/>
  <c r="X1313"/>
  <c r="N1313"/>
  <c r="O1313" s="1"/>
  <c r="J1313"/>
  <c r="X1312"/>
  <c r="N1312"/>
  <c r="O1312" s="1"/>
  <c r="O1311" s="1"/>
  <c r="J1312"/>
  <c r="X1311"/>
  <c r="N1311"/>
  <c r="M1311"/>
  <c r="L1311"/>
  <c r="I1311"/>
  <c r="H1311"/>
  <c r="G1311"/>
  <c r="F1311"/>
  <c r="E1311"/>
  <c r="J1311" s="1"/>
  <c r="S1310"/>
  <c r="T1310" s="1"/>
  <c r="X1310" s="1"/>
  <c r="N1310"/>
  <c r="O1310" s="1"/>
  <c r="J1310"/>
  <c r="X1309"/>
  <c r="N1309"/>
  <c r="O1309" s="1"/>
  <c r="J1309"/>
  <c r="S1308"/>
  <c r="T1308" s="1"/>
  <c r="X1308" s="1"/>
  <c r="N1308"/>
  <c r="O1308" s="1"/>
  <c r="J1308"/>
  <c r="S1307"/>
  <c r="T1307" s="1"/>
  <c r="X1307" s="1"/>
  <c r="N1307"/>
  <c r="O1307" s="1"/>
  <c r="J1307"/>
  <c r="X1306"/>
  <c r="N1306"/>
  <c r="O1306" s="1"/>
  <c r="J1306"/>
  <c r="S1305"/>
  <c r="T1305" s="1"/>
  <c r="X1305" s="1"/>
  <c r="N1305"/>
  <c r="O1305" s="1"/>
  <c r="J1305"/>
  <c r="X1304"/>
  <c r="N1304"/>
  <c r="O1304" s="1"/>
  <c r="J1304"/>
  <c r="X1303"/>
  <c r="N1303"/>
  <c r="O1303" s="1"/>
  <c r="J1303"/>
  <c r="X1302"/>
  <c r="N1302"/>
  <c r="O1302" s="1"/>
  <c r="J1302"/>
  <c r="S1301"/>
  <c r="T1301" s="1"/>
  <c r="X1301" s="1"/>
  <c r="N1301"/>
  <c r="O1301" s="1"/>
  <c r="J1301"/>
  <c r="S1300"/>
  <c r="T1300" s="1"/>
  <c r="X1300" s="1"/>
  <c r="N1300"/>
  <c r="O1300" s="1"/>
  <c r="J1300"/>
  <c r="S1299"/>
  <c r="T1299" s="1"/>
  <c r="X1299" s="1"/>
  <c r="N1299"/>
  <c r="O1299" s="1"/>
  <c r="J1299"/>
  <c r="S1298"/>
  <c r="T1298" s="1"/>
  <c r="X1298" s="1"/>
  <c r="N1298"/>
  <c r="O1298" s="1"/>
  <c r="J1298"/>
  <c r="S1297"/>
  <c r="T1297" s="1"/>
  <c r="X1297" s="1"/>
  <c r="N1297"/>
  <c r="O1297" s="1"/>
  <c r="J1297"/>
  <c r="S1296"/>
  <c r="T1296" s="1"/>
  <c r="X1296" s="1"/>
  <c r="N1296"/>
  <c r="O1296" s="1"/>
  <c r="J1296"/>
  <c r="S1295"/>
  <c r="T1295" s="1"/>
  <c r="X1295" s="1"/>
  <c r="N1295"/>
  <c r="O1295" s="1"/>
  <c r="J1295"/>
  <c r="S1294"/>
  <c r="T1294" s="1"/>
  <c r="N1294"/>
  <c r="O1294" s="1"/>
  <c r="J1294"/>
  <c r="W1293"/>
  <c r="W1389" s="1"/>
  <c r="V1293"/>
  <c r="V1389" s="1"/>
  <c r="U1293"/>
  <c r="U1389" s="1"/>
  <c r="R1293"/>
  <c r="R1389" s="1"/>
  <c r="Q1293"/>
  <c r="Q1389" s="1"/>
  <c r="M1293"/>
  <c r="L1293"/>
  <c r="I1293"/>
  <c r="H1293"/>
  <c r="G1293"/>
  <c r="F1293"/>
  <c r="E1293"/>
  <c r="J1293" s="1"/>
  <c r="X1292"/>
  <c r="N1292"/>
  <c r="O1292" s="1"/>
  <c r="J1292"/>
  <c r="X1291"/>
  <c r="N1291"/>
  <c r="O1291" s="1"/>
  <c r="J1291"/>
  <c r="X1290"/>
  <c r="N1290"/>
  <c r="O1290" s="1"/>
  <c r="J1290"/>
  <c r="X1289"/>
  <c r="N1289"/>
  <c r="O1289" s="1"/>
  <c r="J1289"/>
  <c r="X1288"/>
  <c r="N1288"/>
  <c r="O1288" s="1"/>
  <c r="J1288"/>
  <c r="C1288"/>
  <c r="X1287"/>
  <c r="N1287"/>
  <c r="O1287" s="1"/>
  <c r="J1287"/>
  <c r="X1286"/>
  <c r="M1286"/>
  <c r="L1286"/>
  <c r="I1286"/>
  <c r="H1286"/>
  <c r="G1286"/>
  <c r="F1286"/>
  <c r="E1286"/>
  <c r="J1286" s="1"/>
  <c r="X1285"/>
  <c r="N1285"/>
  <c r="O1285" s="1"/>
  <c r="J1285"/>
  <c r="X1284"/>
  <c r="N1284"/>
  <c r="O1284" s="1"/>
  <c r="J1284"/>
  <c r="X1283"/>
  <c r="N1283"/>
  <c r="O1283" s="1"/>
  <c r="J1283"/>
  <c r="X1282"/>
  <c r="N1282"/>
  <c r="O1282" s="1"/>
  <c r="J1282"/>
  <c r="X1281"/>
  <c r="N1281"/>
  <c r="O1281" s="1"/>
  <c r="J1281"/>
  <c r="X1280"/>
  <c r="M1280"/>
  <c r="L1280"/>
  <c r="I1280"/>
  <c r="H1280"/>
  <c r="G1280"/>
  <c r="F1280"/>
  <c r="E1280"/>
  <c r="J1280" s="1"/>
  <c r="X1279"/>
  <c r="O1279"/>
  <c r="N1279"/>
  <c r="J1279"/>
  <c r="X1278"/>
  <c r="N1278"/>
  <c r="O1278" s="1"/>
  <c r="O1277" s="1"/>
  <c r="J1278"/>
  <c r="X1277"/>
  <c r="M1277"/>
  <c r="L1277"/>
  <c r="L1389" s="1"/>
  <c r="I1277"/>
  <c r="H1277"/>
  <c r="G1277"/>
  <c r="F1277"/>
  <c r="E1277"/>
  <c r="D1275"/>
  <c r="G1389" l="1"/>
  <c r="M1389"/>
  <c r="N1280"/>
  <c r="N1328"/>
  <c r="S1345"/>
  <c r="S1352"/>
  <c r="I1389"/>
  <c r="O1293"/>
  <c r="O1286"/>
  <c r="H1389"/>
  <c r="N1277"/>
  <c r="F1389"/>
  <c r="J1523"/>
  <c r="J1524"/>
  <c r="S1522"/>
  <c r="T1522"/>
  <c r="X1522" s="1"/>
  <c r="E1389"/>
  <c r="J1277"/>
  <c r="J1389"/>
  <c r="J1276"/>
  <c r="J1275"/>
  <c r="O1275"/>
  <c r="O1280"/>
  <c r="X1294"/>
  <c r="T1293"/>
  <c r="X1293" s="1"/>
  <c r="T1275"/>
  <c r="X1364"/>
  <c r="T1363"/>
  <c r="X1363" s="1"/>
  <c r="X1372"/>
  <c r="T1371"/>
  <c r="X1371" s="1"/>
  <c r="X1376"/>
  <c r="T1375"/>
  <c r="X1375" s="1"/>
  <c r="O1315"/>
  <c r="O1380"/>
  <c r="X1381"/>
  <c r="T1380"/>
  <c r="X1380" s="1"/>
  <c r="N1286"/>
  <c r="N1293"/>
  <c r="S1293"/>
  <c r="T1345"/>
  <c r="X1345" s="1"/>
  <c r="T1352"/>
  <c r="X1352" s="1"/>
  <c r="N1363"/>
  <c r="S1363"/>
  <c r="N1371"/>
  <c r="S1371"/>
  <c r="N1375"/>
  <c r="S1375"/>
  <c r="N1380"/>
  <c r="S1380"/>
  <c r="X1385"/>
  <c r="J1274"/>
  <c r="J1273"/>
  <c r="J1272"/>
  <c r="J1271"/>
  <c r="J1270"/>
  <c r="J1269"/>
  <c r="J1268"/>
  <c r="J1267"/>
  <c r="B1267"/>
  <c r="J1266"/>
  <c r="F1266"/>
  <c r="J1265"/>
  <c r="J1264"/>
  <c r="F1264"/>
  <c r="B1264"/>
  <c r="J1263"/>
  <c r="F1263"/>
  <c r="E1263"/>
  <c r="B1263"/>
  <c r="J1262"/>
  <c r="J1261"/>
  <c r="B1261"/>
  <c r="J1260"/>
  <c r="J1259"/>
  <c r="K1256"/>
  <c r="J1255"/>
  <c r="J1254"/>
  <c r="J1253"/>
  <c r="T1252"/>
  <c r="S1252"/>
  <c r="O1252"/>
  <c r="N1252"/>
  <c r="J1252"/>
  <c r="J1251"/>
  <c r="X1250"/>
  <c r="J1250"/>
  <c r="S1249"/>
  <c r="T1249" s="1"/>
  <c r="X1249" s="1"/>
  <c r="N1249"/>
  <c r="O1249" s="1"/>
  <c r="J1249"/>
  <c r="S1248"/>
  <c r="T1248" s="1"/>
  <c r="N1248"/>
  <c r="O1248" s="1"/>
  <c r="J1248"/>
  <c r="W1247"/>
  <c r="V1247"/>
  <c r="U1247"/>
  <c r="R1247"/>
  <c r="Q1247"/>
  <c r="M1247"/>
  <c r="L1247"/>
  <c r="I1247"/>
  <c r="H1247"/>
  <c r="G1247"/>
  <c r="F1247"/>
  <c r="E1247"/>
  <c r="J1247" s="1"/>
  <c r="S1246"/>
  <c r="T1246" s="1"/>
  <c r="X1246" s="1"/>
  <c r="N1246"/>
  <c r="O1246" s="1"/>
  <c r="J1246"/>
  <c r="S1245"/>
  <c r="T1245" s="1"/>
  <c r="X1245" s="1"/>
  <c r="N1245"/>
  <c r="O1245" s="1"/>
  <c r="J1245"/>
  <c r="S1244"/>
  <c r="T1244" s="1"/>
  <c r="X1244" s="1"/>
  <c r="N1244"/>
  <c r="O1244" s="1"/>
  <c r="J1244"/>
  <c r="S1243"/>
  <c r="T1243" s="1"/>
  <c r="N1243"/>
  <c r="O1243" s="1"/>
  <c r="J1243"/>
  <c r="W1242"/>
  <c r="V1242"/>
  <c r="U1242"/>
  <c r="R1242"/>
  <c r="Q1242"/>
  <c r="M1242"/>
  <c r="L1242"/>
  <c r="J1242"/>
  <c r="I1242"/>
  <c r="H1242"/>
  <c r="G1242"/>
  <c r="F1242"/>
  <c r="E1242"/>
  <c r="S1241"/>
  <c r="T1241" s="1"/>
  <c r="X1241" s="1"/>
  <c r="N1241"/>
  <c r="O1241" s="1"/>
  <c r="J1241"/>
  <c r="S1240"/>
  <c r="T1240" s="1"/>
  <c r="X1240" s="1"/>
  <c r="N1240"/>
  <c r="O1240" s="1"/>
  <c r="J1240"/>
  <c r="S1239"/>
  <c r="T1239" s="1"/>
  <c r="N1239"/>
  <c r="O1239" s="1"/>
  <c r="J1239"/>
  <c r="W1238"/>
  <c r="V1238"/>
  <c r="U1238"/>
  <c r="R1238"/>
  <c r="Q1238"/>
  <c r="M1238"/>
  <c r="L1238"/>
  <c r="J1238"/>
  <c r="I1238"/>
  <c r="H1238"/>
  <c r="G1238"/>
  <c r="F1238"/>
  <c r="E1238"/>
  <c r="S1237"/>
  <c r="T1237" s="1"/>
  <c r="X1237" s="1"/>
  <c r="N1237"/>
  <c r="O1237" s="1"/>
  <c r="J1237"/>
  <c r="S1236"/>
  <c r="T1236" s="1"/>
  <c r="X1236" s="1"/>
  <c r="N1236"/>
  <c r="O1236" s="1"/>
  <c r="J1236"/>
  <c r="S1235"/>
  <c r="T1235" s="1"/>
  <c r="X1235" s="1"/>
  <c r="N1235"/>
  <c r="O1235" s="1"/>
  <c r="J1235"/>
  <c r="S1234"/>
  <c r="T1234" s="1"/>
  <c r="X1234" s="1"/>
  <c r="N1234"/>
  <c r="O1234" s="1"/>
  <c r="J1234"/>
  <c r="S1233"/>
  <c r="T1233" s="1"/>
  <c r="X1233" s="1"/>
  <c r="N1233"/>
  <c r="O1233" s="1"/>
  <c r="J1233"/>
  <c r="S1232"/>
  <c r="T1232" s="1"/>
  <c r="X1232" s="1"/>
  <c r="N1232"/>
  <c r="O1232" s="1"/>
  <c r="J1232"/>
  <c r="S1231"/>
  <c r="T1231" s="1"/>
  <c r="N1231"/>
  <c r="O1231" s="1"/>
  <c r="J1231"/>
  <c r="W1230"/>
  <c r="V1230"/>
  <c r="U1230"/>
  <c r="R1230"/>
  <c r="Q1230"/>
  <c r="M1230"/>
  <c r="L1230"/>
  <c r="I1230"/>
  <c r="H1230"/>
  <c r="G1230"/>
  <c r="F1230"/>
  <c r="E1230"/>
  <c r="J1230" s="1"/>
  <c r="S1229"/>
  <c r="T1229" s="1"/>
  <c r="X1229" s="1"/>
  <c r="N1229"/>
  <c r="O1229" s="1"/>
  <c r="J1229"/>
  <c r="X1228"/>
  <c r="J1228"/>
  <c r="X1227"/>
  <c r="J1227"/>
  <c r="X1226"/>
  <c r="I1226"/>
  <c r="H1226"/>
  <c r="G1226"/>
  <c r="F1226"/>
  <c r="E1226"/>
  <c r="J1226" s="1"/>
  <c r="T1225"/>
  <c r="X1225" s="1"/>
  <c r="S1225"/>
  <c r="O1225"/>
  <c r="N1225"/>
  <c r="J1225"/>
  <c r="S1224"/>
  <c r="T1224" s="1"/>
  <c r="X1224" s="1"/>
  <c r="N1224"/>
  <c r="O1224" s="1"/>
  <c r="J1224"/>
  <c r="T1223"/>
  <c r="X1223" s="1"/>
  <c r="S1223"/>
  <c r="O1223"/>
  <c r="N1223"/>
  <c r="J1223"/>
  <c r="S1222"/>
  <c r="T1222" s="1"/>
  <c r="X1222" s="1"/>
  <c r="N1222"/>
  <c r="O1222" s="1"/>
  <c r="J1222"/>
  <c r="T1221"/>
  <c r="X1221" s="1"/>
  <c r="S1221"/>
  <c r="O1221"/>
  <c r="N1221"/>
  <c r="J1221"/>
  <c r="S1220"/>
  <c r="T1220" s="1"/>
  <c r="X1220" s="1"/>
  <c r="N1220"/>
  <c r="O1220" s="1"/>
  <c r="O1219" s="1"/>
  <c r="J1220"/>
  <c r="W1219"/>
  <c r="V1219"/>
  <c r="U1219"/>
  <c r="R1219"/>
  <c r="Q1219"/>
  <c r="N1219"/>
  <c r="M1219"/>
  <c r="L1219"/>
  <c r="I1219"/>
  <c r="H1219"/>
  <c r="G1219"/>
  <c r="F1219"/>
  <c r="E1219"/>
  <c r="J1219" s="1"/>
  <c r="T1218"/>
  <c r="X1218" s="1"/>
  <c r="S1218"/>
  <c r="O1218"/>
  <c r="N1218"/>
  <c r="J1218"/>
  <c r="S1217"/>
  <c r="T1217" s="1"/>
  <c r="X1217" s="1"/>
  <c r="N1217"/>
  <c r="O1217" s="1"/>
  <c r="J1217"/>
  <c r="T1216"/>
  <c r="X1216" s="1"/>
  <c r="S1216"/>
  <c r="O1216"/>
  <c r="N1216"/>
  <c r="J1216"/>
  <c r="S1215"/>
  <c r="T1215" s="1"/>
  <c r="X1215" s="1"/>
  <c r="N1215"/>
  <c r="O1215" s="1"/>
  <c r="J1215"/>
  <c r="T1214"/>
  <c r="X1214" s="1"/>
  <c r="S1214"/>
  <c r="O1214"/>
  <c r="N1214"/>
  <c r="J1214"/>
  <c r="S1213"/>
  <c r="T1213" s="1"/>
  <c r="X1213" s="1"/>
  <c r="N1213"/>
  <c r="O1213" s="1"/>
  <c r="O1212" s="1"/>
  <c r="J1213"/>
  <c r="W1212"/>
  <c r="V1212"/>
  <c r="U1212"/>
  <c r="R1212"/>
  <c r="Q1212"/>
  <c r="N1212"/>
  <c r="M1212"/>
  <c r="L1212"/>
  <c r="I1212"/>
  <c r="H1212"/>
  <c r="G1212"/>
  <c r="F1212"/>
  <c r="E1212"/>
  <c r="J1212" s="1"/>
  <c r="X1211"/>
  <c r="J1211"/>
  <c r="X1210"/>
  <c r="N1210"/>
  <c r="O1210" s="1"/>
  <c r="J1210"/>
  <c r="T1209"/>
  <c r="X1209" s="1"/>
  <c r="S1209"/>
  <c r="O1209"/>
  <c r="N1209"/>
  <c r="J1209"/>
  <c r="X1208"/>
  <c r="J1208"/>
  <c r="X1207"/>
  <c r="J1207"/>
  <c r="X1206"/>
  <c r="J1206"/>
  <c r="X1205"/>
  <c r="J1205"/>
  <c r="X1204"/>
  <c r="J1204"/>
  <c r="X1203"/>
  <c r="J1203"/>
  <c r="X1202"/>
  <c r="J1202"/>
  <c r="I1202"/>
  <c r="H1202"/>
  <c r="G1202"/>
  <c r="F1202"/>
  <c r="E1202"/>
  <c r="X1201"/>
  <c r="N1201"/>
  <c r="O1201" s="1"/>
  <c r="J1201"/>
  <c r="X1200"/>
  <c r="N1200"/>
  <c r="O1200" s="1"/>
  <c r="J1200"/>
  <c r="X1199"/>
  <c r="N1199"/>
  <c r="O1199" s="1"/>
  <c r="J1199"/>
  <c r="X1198"/>
  <c r="N1198"/>
  <c r="O1198" s="1"/>
  <c r="J1198"/>
  <c r="X1197"/>
  <c r="N1197"/>
  <c r="O1197" s="1"/>
  <c r="J1197"/>
  <c r="X1196"/>
  <c r="N1196"/>
  <c r="O1196" s="1"/>
  <c r="O1195" s="1"/>
  <c r="J1196"/>
  <c r="X1195"/>
  <c r="M1195"/>
  <c r="L1195"/>
  <c r="I1195"/>
  <c r="H1195"/>
  <c r="G1195"/>
  <c r="F1195"/>
  <c r="E1195"/>
  <c r="J1195" s="1"/>
  <c r="X1194"/>
  <c r="O1194"/>
  <c r="N1194"/>
  <c r="J1194"/>
  <c r="X1193"/>
  <c r="O1193"/>
  <c r="N1193"/>
  <c r="J1193"/>
  <c r="X1192"/>
  <c r="O1192"/>
  <c r="N1192"/>
  <c r="J1192"/>
  <c r="X1191"/>
  <c r="O1191"/>
  <c r="N1191"/>
  <c r="J1191"/>
  <c r="X1190"/>
  <c r="O1190"/>
  <c r="N1190"/>
  <c r="J1190"/>
  <c r="X1189"/>
  <c r="O1189"/>
  <c r="N1189"/>
  <c r="J1189"/>
  <c r="X1188"/>
  <c r="O1188"/>
  <c r="N1188"/>
  <c r="M1188"/>
  <c r="L1188"/>
  <c r="J1188"/>
  <c r="I1188"/>
  <c r="H1188"/>
  <c r="G1188"/>
  <c r="F1188"/>
  <c r="E1188"/>
  <c r="X1187"/>
  <c r="N1187"/>
  <c r="O1187" s="1"/>
  <c r="J1187"/>
  <c r="X1186"/>
  <c r="N1186"/>
  <c r="O1186" s="1"/>
  <c r="J1186"/>
  <c r="X1185"/>
  <c r="N1185"/>
  <c r="O1185" s="1"/>
  <c r="J1185"/>
  <c r="X1184"/>
  <c r="N1184"/>
  <c r="O1184" s="1"/>
  <c r="J1184"/>
  <c r="X1183"/>
  <c r="N1183"/>
  <c r="O1183" s="1"/>
  <c r="J1183"/>
  <c r="X1182"/>
  <c r="N1182"/>
  <c r="M1182"/>
  <c r="L1182"/>
  <c r="I1182"/>
  <c r="H1182"/>
  <c r="G1182"/>
  <c r="F1182"/>
  <c r="E1182"/>
  <c r="J1182" s="1"/>
  <c r="X1181"/>
  <c r="N1181"/>
  <c r="O1181" s="1"/>
  <c r="J1181"/>
  <c r="X1180"/>
  <c r="N1180"/>
  <c r="O1180" s="1"/>
  <c r="J1180"/>
  <c r="X1179"/>
  <c r="N1179"/>
  <c r="O1179" s="1"/>
  <c r="J1179"/>
  <c r="X1178"/>
  <c r="N1178"/>
  <c r="M1178"/>
  <c r="L1178"/>
  <c r="I1178"/>
  <c r="H1178"/>
  <c r="G1178"/>
  <c r="F1178"/>
  <c r="E1178"/>
  <c r="J1178" s="1"/>
  <c r="S1177"/>
  <c r="T1177" s="1"/>
  <c r="X1177" s="1"/>
  <c r="N1177"/>
  <c r="O1177" s="1"/>
  <c r="J1177"/>
  <c r="X1176"/>
  <c r="N1176"/>
  <c r="O1176" s="1"/>
  <c r="J1176"/>
  <c r="S1175"/>
  <c r="T1175" s="1"/>
  <c r="X1175" s="1"/>
  <c r="N1175"/>
  <c r="O1175" s="1"/>
  <c r="J1175"/>
  <c r="S1174"/>
  <c r="T1174" s="1"/>
  <c r="X1174" s="1"/>
  <c r="N1174"/>
  <c r="O1174" s="1"/>
  <c r="J1174"/>
  <c r="X1173"/>
  <c r="N1173"/>
  <c r="O1173" s="1"/>
  <c r="J1173"/>
  <c r="S1172"/>
  <c r="T1172" s="1"/>
  <c r="X1172" s="1"/>
  <c r="N1172"/>
  <c r="O1172" s="1"/>
  <c r="J1172"/>
  <c r="X1171"/>
  <c r="N1171"/>
  <c r="O1171" s="1"/>
  <c r="J1171"/>
  <c r="X1170"/>
  <c r="N1170"/>
  <c r="O1170" s="1"/>
  <c r="J1170"/>
  <c r="X1169"/>
  <c r="N1169"/>
  <c r="O1169" s="1"/>
  <c r="J1169"/>
  <c r="S1168"/>
  <c r="T1168" s="1"/>
  <c r="X1168" s="1"/>
  <c r="N1168"/>
  <c r="O1168" s="1"/>
  <c r="J1168"/>
  <c r="S1167"/>
  <c r="T1167" s="1"/>
  <c r="X1167" s="1"/>
  <c r="N1167"/>
  <c r="O1167" s="1"/>
  <c r="J1167"/>
  <c r="S1166"/>
  <c r="T1166" s="1"/>
  <c r="X1166" s="1"/>
  <c r="N1166"/>
  <c r="O1166" s="1"/>
  <c r="J1166"/>
  <c r="S1165"/>
  <c r="T1165" s="1"/>
  <c r="X1165" s="1"/>
  <c r="N1165"/>
  <c r="O1165" s="1"/>
  <c r="J1165"/>
  <c r="S1164"/>
  <c r="T1164" s="1"/>
  <c r="X1164" s="1"/>
  <c r="N1164"/>
  <c r="O1164" s="1"/>
  <c r="J1164"/>
  <c r="S1163"/>
  <c r="T1163" s="1"/>
  <c r="X1163" s="1"/>
  <c r="N1163"/>
  <c r="O1163" s="1"/>
  <c r="J1163"/>
  <c r="S1162"/>
  <c r="T1162" s="1"/>
  <c r="X1162" s="1"/>
  <c r="N1162"/>
  <c r="O1162" s="1"/>
  <c r="J1162"/>
  <c r="S1161"/>
  <c r="T1161" s="1"/>
  <c r="N1161"/>
  <c r="O1161" s="1"/>
  <c r="J1161"/>
  <c r="W1160"/>
  <c r="W1256" s="1"/>
  <c r="V1160"/>
  <c r="V1256" s="1"/>
  <c r="U1160"/>
  <c r="U1256" s="1"/>
  <c r="R1160"/>
  <c r="R1256" s="1"/>
  <c r="Q1160"/>
  <c r="Q1256" s="1"/>
  <c r="M1160"/>
  <c r="L1160"/>
  <c r="I1160"/>
  <c r="H1160"/>
  <c r="G1160"/>
  <c r="F1160"/>
  <c r="E1160"/>
  <c r="J1160" s="1"/>
  <c r="X1159"/>
  <c r="N1159"/>
  <c r="O1159" s="1"/>
  <c r="J1159"/>
  <c r="X1158"/>
  <c r="N1158"/>
  <c r="O1158" s="1"/>
  <c r="J1158"/>
  <c r="X1157"/>
  <c r="N1157"/>
  <c r="O1157" s="1"/>
  <c r="J1157"/>
  <c r="X1156"/>
  <c r="N1156"/>
  <c r="O1156" s="1"/>
  <c r="J1156"/>
  <c r="X1155"/>
  <c r="N1155"/>
  <c r="O1155" s="1"/>
  <c r="J1155"/>
  <c r="C1155"/>
  <c r="X1154"/>
  <c r="N1154"/>
  <c r="O1154" s="1"/>
  <c r="J1154"/>
  <c r="X1153"/>
  <c r="M1153"/>
  <c r="L1153"/>
  <c r="I1153"/>
  <c r="H1153"/>
  <c r="G1153"/>
  <c r="F1153"/>
  <c r="E1153"/>
  <c r="J1153" s="1"/>
  <c r="X1152"/>
  <c r="N1152"/>
  <c r="O1152" s="1"/>
  <c r="J1152"/>
  <c r="X1151"/>
  <c r="N1151"/>
  <c r="O1151" s="1"/>
  <c r="J1151"/>
  <c r="X1150"/>
  <c r="N1150"/>
  <c r="O1150" s="1"/>
  <c r="J1150"/>
  <c r="X1149"/>
  <c r="N1149"/>
  <c r="O1149" s="1"/>
  <c r="J1149"/>
  <c r="X1148"/>
  <c r="N1148"/>
  <c r="O1148" s="1"/>
  <c r="J1148"/>
  <c r="X1147"/>
  <c r="M1147"/>
  <c r="L1147"/>
  <c r="I1147"/>
  <c r="H1147"/>
  <c r="G1147"/>
  <c r="F1147"/>
  <c r="J1147"/>
  <c r="X1146"/>
  <c r="O1146"/>
  <c r="N1146"/>
  <c r="J1146"/>
  <c r="X1145"/>
  <c r="N1145"/>
  <c r="O1145" s="1"/>
  <c r="O1144" s="1"/>
  <c r="J1145"/>
  <c r="X1144"/>
  <c r="M1144"/>
  <c r="M1256" s="1"/>
  <c r="L1144"/>
  <c r="I1144"/>
  <c r="H1144"/>
  <c r="G1144"/>
  <c r="F1144"/>
  <c r="E1144"/>
  <c r="D1142"/>
  <c r="O1178" l="1"/>
  <c r="L1256"/>
  <c r="N1144"/>
  <c r="N1147"/>
  <c r="N1195"/>
  <c r="S1212"/>
  <c r="S1219"/>
  <c r="O1230"/>
  <c r="O1238"/>
  <c r="O1242"/>
  <c r="H1256"/>
  <c r="N1389"/>
  <c r="O1389"/>
  <c r="O1160"/>
  <c r="I1256"/>
  <c r="G1256"/>
  <c r="O1153"/>
  <c r="F1256"/>
  <c r="J1390"/>
  <c r="J1391"/>
  <c r="S1389"/>
  <c r="T1389"/>
  <c r="X1389" s="1"/>
  <c r="E1256"/>
  <c r="J1144"/>
  <c r="J1256"/>
  <c r="J1143"/>
  <c r="J1142"/>
  <c r="O1142"/>
  <c r="O1147"/>
  <c r="X1161"/>
  <c r="T1160"/>
  <c r="X1160" s="1"/>
  <c r="T1142"/>
  <c r="X1231"/>
  <c r="T1230"/>
  <c r="X1230" s="1"/>
  <c r="X1239"/>
  <c r="T1238"/>
  <c r="X1238" s="1"/>
  <c r="X1243"/>
  <c r="T1242"/>
  <c r="X1242" s="1"/>
  <c r="O1182"/>
  <c r="O1247"/>
  <c r="X1248"/>
  <c r="T1247"/>
  <c r="X1247" s="1"/>
  <c r="N1153"/>
  <c r="N1160"/>
  <c r="S1160"/>
  <c r="T1212"/>
  <c r="X1212" s="1"/>
  <c r="T1219"/>
  <c r="X1219" s="1"/>
  <c r="N1230"/>
  <c r="S1230"/>
  <c r="N1238"/>
  <c r="S1238"/>
  <c r="N1242"/>
  <c r="S1242"/>
  <c r="N1247"/>
  <c r="S1247"/>
  <c r="X1252"/>
  <c r="J1141"/>
  <c r="J1140"/>
  <c r="J1139"/>
  <c r="J1138"/>
  <c r="J1137"/>
  <c r="J1136"/>
  <c r="J1135"/>
  <c r="J1134"/>
  <c r="B1134"/>
  <c r="J1133"/>
  <c r="F1133"/>
  <c r="J1132"/>
  <c r="J1131"/>
  <c r="F1131"/>
  <c r="B1131"/>
  <c r="J1130"/>
  <c r="F1130"/>
  <c r="E1130"/>
  <c r="B1130"/>
  <c r="J1129"/>
  <c r="J1128"/>
  <c r="B1128"/>
  <c r="J1127"/>
  <c r="J1126"/>
  <c r="K1123"/>
  <c r="J1122"/>
  <c r="J1121"/>
  <c r="J1120"/>
  <c r="T1119"/>
  <c r="S1119"/>
  <c r="O1119"/>
  <c r="N1119"/>
  <c r="J1119"/>
  <c r="J1118"/>
  <c r="X1117"/>
  <c r="J1117"/>
  <c r="S1116"/>
  <c r="T1116" s="1"/>
  <c r="X1116" s="1"/>
  <c r="N1116"/>
  <c r="O1116" s="1"/>
  <c r="J1116"/>
  <c r="S1115"/>
  <c r="T1115" s="1"/>
  <c r="N1115"/>
  <c r="O1115" s="1"/>
  <c r="J1115"/>
  <c r="W1114"/>
  <c r="V1114"/>
  <c r="U1114"/>
  <c r="R1114"/>
  <c r="Q1114"/>
  <c r="M1114"/>
  <c r="L1114"/>
  <c r="I1114"/>
  <c r="H1114"/>
  <c r="G1114"/>
  <c r="F1114"/>
  <c r="E1114"/>
  <c r="J1114" s="1"/>
  <c r="S1113"/>
  <c r="T1113" s="1"/>
  <c r="X1113" s="1"/>
  <c r="N1113"/>
  <c r="O1113" s="1"/>
  <c r="J1113"/>
  <c r="S1112"/>
  <c r="T1112" s="1"/>
  <c r="X1112" s="1"/>
  <c r="N1112"/>
  <c r="O1112" s="1"/>
  <c r="J1112"/>
  <c r="S1111"/>
  <c r="T1111" s="1"/>
  <c r="X1111" s="1"/>
  <c r="N1111"/>
  <c r="O1111" s="1"/>
  <c r="J1111"/>
  <c r="S1110"/>
  <c r="T1110" s="1"/>
  <c r="N1110"/>
  <c r="O1110" s="1"/>
  <c r="J1110"/>
  <c r="W1109"/>
  <c r="V1109"/>
  <c r="U1109"/>
  <c r="R1109"/>
  <c r="Q1109"/>
  <c r="M1109"/>
  <c r="L1109"/>
  <c r="J1109"/>
  <c r="I1109"/>
  <c r="H1109"/>
  <c r="G1109"/>
  <c r="F1109"/>
  <c r="E1109"/>
  <c r="S1108"/>
  <c r="T1108" s="1"/>
  <c r="X1108" s="1"/>
  <c r="N1108"/>
  <c r="O1108" s="1"/>
  <c r="J1108"/>
  <c r="S1107"/>
  <c r="T1107" s="1"/>
  <c r="X1107" s="1"/>
  <c r="N1107"/>
  <c r="O1107" s="1"/>
  <c r="J1107"/>
  <c r="S1106"/>
  <c r="T1106" s="1"/>
  <c r="N1106"/>
  <c r="O1106" s="1"/>
  <c r="J1106"/>
  <c r="W1105"/>
  <c r="V1105"/>
  <c r="U1105"/>
  <c r="R1105"/>
  <c r="Q1105"/>
  <c r="M1105"/>
  <c r="L1105"/>
  <c r="J1105"/>
  <c r="I1105"/>
  <c r="H1105"/>
  <c r="G1105"/>
  <c r="F1105"/>
  <c r="E1105"/>
  <c r="S1104"/>
  <c r="T1104" s="1"/>
  <c r="X1104" s="1"/>
  <c r="N1104"/>
  <c r="O1104" s="1"/>
  <c r="J1104"/>
  <c r="S1103"/>
  <c r="T1103" s="1"/>
  <c r="X1103" s="1"/>
  <c r="N1103"/>
  <c r="O1103" s="1"/>
  <c r="J1103"/>
  <c r="S1102"/>
  <c r="T1102" s="1"/>
  <c r="X1102" s="1"/>
  <c r="N1102"/>
  <c r="O1102" s="1"/>
  <c r="J1102"/>
  <c r="S1101"/>
  <c r="T1101" s="1"/>
  <c r="X1101" s="1"/>
  <c r="N1101"/>
  <c r="O1101" s="1"/>
  <c r="J1101"/>
  <c r="S1100"/>
  <c r="T1100" s="1"/>
  <c r="X1100" s="1"/>
  <c r="N1100"/>
  <c r="O1100" s="1"/>
  <c r="J1100"/>
  <c r="S1099"/>
  <c r="T1099" s="1"/>
  <c r="X1099" s="1"/>
  <c r="N1099"/>
  <c r="O1099" s="1"/>
  <c r="J1099"/>
  <c r="S1098"/>
  <c r="T1098" s="1"/>
  <c r="N1098"/>
  <c r="O1098" s="1"/>
  <c r="J1098"/>
  <c r="W1097"/>
  <c r="V1097"/>
  <c r="U1097"/>
  <c r="R1097"/>
  <c r="Q1097"/>
  <c r="M1097"/>
  <c r="L1097"/>
  <c r="J1097"/>
  <c r="I1097"/>
  <c r="H1097"/>
  <c r="G1097"/>
  <c r="F1097"/>
  <c r="E1097"/>
  <c r="S1096"/>
  <c r="T1096" s="1"/>
  <c r="X1096" s="1"/>
  <c r="N1096"/>
  <c r="O1096" s="1"/>
  <c r="J1096"/>
  <c r="X1095"/>
  <c r="J1095"/>
  <c r="X1094"/>
  <c r="J1094"/>
  <c r="X1093"/>
  <c r="I1093"/>
  <c r="H1093"/>
  <c r="G1093"/>
  <c r="F1093"/>
  <c r="E1093"/>
  <c r="J1093" s="1"/>
  <c r="S1092"/>
  <c r="T1092" s="1"/>
  <c r="X1092" s="1"/>
  <c r="N1092"/>
  <c r="O1092" s="1"/>
  <c r="J1092"/>
  <c r="T1091"/>
  <c r="X1091" s="1"/>
  <c r="S1091"/>
  <c r="O1091"/>
  <c r="N1091"/>
  <c r="J1091"/>
  <c r="S1090"/>
  <c r="T1090" s="1"/>
  <c r="X1090" s="1"/>
  <c r="N1090"/>
  <c r="O1090" s="1"/>
  <c r="J1090"/>
  <c r="T1089"/>
  <c r="X1089" s="1"/>
  <c r="S1089"/>
  <c r="O1089"/>
  <c r="N1089"/>
  <c r="J1089"/>
  <c r="S1088"/>
  <c r="T1088" s="1"/>
  <c r="X1088" s="1"/>
  <c r="N1088"/>
  <c r="O1088" s="1"/>
  <c r="J1088"/>
  <c r="T1087"/>
  <c r="X1087" s="1"/>
  <c r="S1087"/>
  <c r="O1087"/>
  <c r="N1087"/>
  <c r="J1087"/>
  <c r="W1086"/>
  <c r="V1086"/>
  <c r="U1086"/>
  <c r="S1086"/>
  <c r="R1086"/>
  <c r="Q1086"/>
  <c r="M1086"/>
  <c r="L1086"/>
  <c r="I1086"/>
  <c r="H1086"/>
  <c r="G1086"/>
  <c r="F1086"/>
  <c r="E1086"/>
  <c r="J1086" s="1"/>
  <c r="S1085"/>
  <c r="T1085" s="1"/>
  <c r="X1085" s="1"/>
  <c r="N1085"/>
  <c r="O1085" s="1"/>
  <c r="J1085"/>
  <c r="T1084"/>
  <c r="X1084" s="1"/>
  <c r="S1084"/>
  <c r="O1084"/>
  <c r="N1084"/>
  <c r="J1084"/>
  <c r="S1083"/>
  <c r="T1083" s="1"/>
  <c r="X1083" s="1"/>
  <c r="N1083"/>
  <c r="O1083" s="1"/>
  <c r="J1083"/>
  <c r="T1082"/>
  <c r="X1082" s="1"/>
  <c r="S1082"/>
  <c r="O1082"/>
  <c r="N1082"/>
  <c r="J1082"/>
  <c r="S1081"/>
  <c r="T1081" s="1"/>
  <c r="X1081" s="1"/>
  <c r="N1081"/>
  <c r="O1081" s="1"/>
  <c r="J1081"/>
  <c r="T1080"/>
  <c r="X1080" s="1"/>
  <c r="S1080"/>
  <c r="O1080"/>
  <c r="N1080"/>
  <c r="J1080"/>
  <c r="W1079"/>
  <c r="V1079"/>
  <c r="U1079"/>
  <c r="S1079"/>
  <c r="R1079"/>
  <c r="Q1079"/>
  <c r="M1079"/>
  <c r="L1079"/>
  <c r="I1079"/>
  <c r="H1079"/>
  <c r="G1079"/>
  <c r="F1079"/>
  <c r="E1079"/>
  <c r="J1079" s="1"/>
  <c r="X1078"/>
  <c r="J1078"/>
  <c r="X1077"/>
  <c r="O1077"/>
  <c r="N1077"/>
  <c r="J1077"/>
  <c r="S1076"/>
  <c r="T1076" s="1"/>
  <c r="X1076" s="1"/>
  <c r="N1076"/>
  <c r="O1076" s="1"/>
  <c r="J1076"/>
  <c r="X1075"/>
  <c r="J1075"/>
  <c r="X1074"/>
  <c r="J1074"/>
  <c r="X1073"/>
  <c r="J1073"/>
  <c r="X1072"/>
  <c r="J1072"/>
  <c r="X1071"/>
  <c r="J1071"/>
  <c r="X1070"/>
  <c r="J1070"/>
  <c r="X1069"/>
  <c r="I1069"/>
  <c r="H1069"/>
  <c r="G1069"/>
  <c r="F1069"/>
  <c r="E1069"/>
  <c r="J1069" s="1"/>
  <c r="X1068"/>
  <c r="N1068"/>
  <c r="O1068" s="1"/>
  <c r="J1068"/>
  <c r="X1067"/>
  <c r="N1067"/>
  <c r="O1067" s="1"/>
  <c r="J1067"/>
  <c r="X1066"/>
  <c r="N1066"/>
  <c r="O1066" s="1"/>
  <c r="J1066"/>
  <c r="X1065"/>
  <c r="N1065"/>
  <c r="O1065" s="1"/>
  <c r="J1065"/>
  <c r="X1064"/>
  <c r="N1064"/>
  <c r="O1064" s="1"/>
  <c r="J1064"/>
  <c r="X1063"/>
  <c r="N1063"/>
  <c r="O1063" s="1"/>
  <c r="J1063"/>
  <c r="X1062"/>
  <c r="N1062"/>
  <c r="M1062"/>
  <c r="L1062"/>
  <c r="I1062"/>
  <c r="H1062"/>
  <c r="G1062"/>
  <c r="F1062"/>
  <c r="E1062"/>
  <c r="J1062" s="1"/>
  <c r="X1061"/>
  <c r="N1061"/>
  <c r="O1061" s="1"/>
  <c r="J1061"/>
  <c r="X1060"/>
  <c r="N1060"/>
  <c r="O1060" s="1"/>
  <c r="J1060"/>
  <c r="X1059"/>
  <c r="N1059"/>
  <c r="O1059" s="1"/>
  <c r="J1059"/>
  <c r="X1058"/>
  <c r="N1058"/>
  <c r="O1058" s="1"/>
  <c r="J1058"/>
  <c r="X1057"/>
  <c r="N1057"/>
  <c r="O1057" s="1"/>
  <c r="J1057"/>
  <c r="X1056"/>
  <c r="N1056"/>
  <c r="O1056" s="1"/>
  <c r="J1056"/>
  <c r="X1055"/>
  <c r="N1055"/>
  <c r="M1055"/>
  <c r="L1055"/>
  <c r="I1055"/>
  <c r="H1055"/>
  <c r="G1055"/>
  <c r="F1055"/>
  <c r="E1055"/>
  <c r="J1055" s="1"/>
  <c r="X1054"/>
  <c r="N1054"/>
  <c r="O1054" s="1"/>
  <c r="J1054"/>
  <c r="X1053"/>
  <c r="N1053"/>
  <c r="O1053" s="1"/>
  <c r="J1053"/>
  <c r="X1052"/>
  <c r="N1052"/>
  <c r="O1052" s="1"/>
  <c r="J1052"/>
  <c r="X1051"/>
  <c r="N1051"/>
  <c r="O1051" s="1"/>
  <c r="J1051"/>
  <c r="X1050"/>
  <c r="N1050"/>
  <c r="O1050" s="1"/>
  <c r="J1050"/>
  <c r="X1049"/>
  <c r="M1049"/>
  <c r="L1049"/>
  <c r="I1049"/>
  <c r="H1049"/>
  <c r="G1049"/>
  <c r="F1049"/>
  <c r="E1049"/>
  <c r="J1049" s="1"/>
  <c r="X1048"/>
  <c r="O1048"/>
  <c r="N1048"/>
  <c r="J1048"/>
  <c r="X1047"/>
  <c r="O1047"/>
  <c r="N1047"/>
  <c r="J1047"/>
  <c r="X1046"/>
  <c r="O1046"/>
  <c r="N1046"/>
  <c r="J1046"/>
  <c r="X1045"/>
  <c r="O1045"/>
  <c r="N1045"/>
  <c r="M1045"/>
  <c r="L1045"/>
  <c r="J1045"/>
  <c r="I1045"/>
  <c r="H1045"/>
  <c r="G1045"/>
  <c r="F1045"/>
  <c r="E1045"/>
  <c r="S1044"/>
  <c r="T1044" s="1"/>
  <c r="X1044" s="1"/>
  <c r="N1044"/>
  <c r="O1044" s="1"/>
  <c r="J1044"/>
  <c r="X1043"/>
  <c r="N1043"/>
  <c r="O1043" s="1"/>
  <c r="J1043"/>
  <c r="S1042"/>
  <c r="T1042" s="1"/>
  <c r="X1042" s="1"/>
  <c r="N1042"/>
  <c r="O1042" s="1"/>
  <c r="J1042"/>
  <c r="S1041"/>
  <c r="T1041" s="1"/>
  <c r="X1041" s="1"/>
  <c r="N1041"/>
  <c r="O1041" s="1"/>
  <c r="J1041"/>
  <c r="X1040"/>
  <c r="N1040"/>
  <c r="O1040" s="1"/>
  <c r="J1040"/>
  <c r="S1039"/>
  <c r="T1039" s="1"/>
  <c r="X1039" s="1"/>
  <c r="N1039"/>
  <c r="O1039" s="1"/>
  <c r="J1039"/>
  <c r="X1038"/>
  <c r="N1038"/>
  <c r="O1038" s="1"/>
  <c r="J1038"/>
  <c r="X1037"/>
  <c r="N1037"/>
  <c r="O1037" s="1"/>
  <c r="J1037"/>
  <c r="X1036"/>
  <c r="N1036"/>
  <c r="O1036" s="1"/>
  <c r="J1036"/>
  <c r="S1035"/>
  <c r="T1035" s="1"/>
  <c r="X1035" s="1"/>
  <c r="N1035"/>
  <c r="O1035" s="1"/>
  <c r="J1035"/>
  <c r="S1034"/>
  <c r="T1034" s="1"/>
  <c r="X1034" s="1"/>
  <c r="N1034"/>
  <c r="O1034" s="1"/>
  <c r="J1034"/>
  <c r="S1033"/>
  <c r="T1033" s="1"/>
  <c r="X1033" s="1"/>
  <c r="N1033"/>
  <c r="O1033" s="1"/>
  <c r="J1033"/>
  <c r="S1032"/>
  <c r="T1032" s="1"/>
  <c r="X1032" s="1"/>
  <c r="N1032"/>
  <c r="O1032" s="1"/>
  <c r="J1032"/>
  <c r="S1031"/>
  <c r="T1031" s="1"/>
  <c r="X1031" s="1"/>
  <c r="N1031"/>
  <c r="O1031" s="1"/>
  <c r="J1031"/>
  <c r="S1030"/>
  <c r="T1030" s="1"/>
  <c r="X1030" s="1"/>
  <c r="N1030"/>
  <c r="O1030" s="1"/>
  <c r="J1030"/>
  <c r="S1029"/>
  <c r="T1029" s="1"/>
  <c r="X1029" s="1"/>
  <c r="N1029"/>
  <c r="O1029" s="1"/>
  <c r="J1029"/>
  <c r="S1028"/>
  <c r="T1028" s="1"/>
  <c r="N1028"/>
  <c r="O1028" s="1"/>
  <c r="J1028"/>
  <c r="W1027"/>
  <c r="W1123" s="1"/>
  <c r="V1027"/>
  <c r="V1123" s="1"/>
  <c r="U1027"/>
  <c r="U1123" s="1"/>
  <c r="R1027"/>
  <c r="R1123" s="1"/>
  <c r="Q1027"/>
  <c r="M1027"/>
  <c r="L1027"/>
  <c r="I1027"/>
  <c r="H1027"/>
  <c r="G1027"/>
  <c r="F1027"/>
  <c r="E1027"/>
  <c r="J1027" s="1"/>
  <c r="X1026"/>
  <c r="N1026"/>
  <c r="O1026" s="1"/>
  <c r="J1026"/>
  <c r="X1025"/>
  <c r="N1025"/>
  <c r="O1025" s="1"/>
  <c r="J1025"/>
  <c r="X1024"/>
  <c r="N1024"/>
  <c r="O1024" s="1"/>
  <c r="J1024"/>
  <c r="X1023"/>
  <c r="N1023"/>
  <c r="O1023" s="1"/>
  <c r="J1023"/>
  <c r="X1022"/>
  <c r="N1022"/>
  <c r="O1022" s="1"/>
  <c r="J1022"/>
  <c r="C1022"/>
  <c r="X1021"/>
  <c r="O1021"/>
  <c r="N1021"/>
  <c r="J1021"/>
  <c r="X1020"/>
  <c r="M1020"/>
  <c r="L1020"/>
  <c r="J1020"/>
  <c r="I1020"/>
  <c r="H1020"/>
  <c r="G1020"/>
  <c r="F1020"/>
  <c r="E1020"/>
  <c r="X1019"/>
  <c r="N1019"/>
  <c r="O1019" s="1"/>
  <c r="J1019"/>
  <c r="X1018"/>
  <c r="N1018"/>
  <c r="O1018" s="1"/>
  <c r="J1018"/>
  <c r="X1017"/>
  <c r="N1017"/>
  <c r="O1017" s="1"/>
  <c r="J1017"/>
  <c r="X1016"/>
  <c r="N1016"/>
  <c r="O1016" s="1"/>
  <c r="J1016"/>
  <c r="X1015"/>
  <c r="N1015"/>
  <c r="O1015" s="1"/>
  <c r="J1015"/>
  <c r="X1014"/>
  <c r="N1014"/>
  <c r="M1014"/>
  <c r="L1014"/>
  <c r="I1014"/>
  <c r="H1014"/>
  <c r="G1014"/>
  <c r="F1014"/>
  <c r="E1014"/>
  <c r="J1014" s="1"/>
  <c r="X1013"/>
  <c r="N1013"/>
  <c r="O1013" s="1"/>
  <c r="J1013"/>
  <c r="X1012"/>
  <c r="N1012"/>
  <c r="O1012" s="1"/>
  <c r="J1012"/>
  <c r="X1011"/>
  <c r="N1011"/>
  <c r="M1011"/>
  <c r="L1011"/>
  <c r="L1123" s="1"/>
  <c r="I1011"/>
  <c r="H1011"/>
  <c r="H1123" s="1"/>
  <c r="G1011"/>
  <c r="F1011"/>
  <c r="E1011"/>
  <c r="D1009"/>
  <c r="O1055" l="1"/>
  <c r="M1123"/>
  <c r="O1011"/>
  <c r="Q1123"/>
  <c r="N1049"/>
  <c r="O1062"/>
  <c r="N1079"/>
  <c r="N1086"/>
  <c r="O1097"/>
  <c r="O1105"/>
  <c r="O1109"/>
  <c r="O1079"/>
  <c r="O1086"/>
  <c r="O1256"/>
  <c r="N1256"/>
  <c r="O1027"/>
  <c r="I1123"/>
  <c r="G1123"/>
  <c r="O1020"/>
  <c r="F1123"/>
  <c r="J1257"/>
  <c r="J1258"/>
  <c r="S1256"/>
  <c r="T1256"/>
  <c r="X1256" s="1"/>
  <c r="E1123"/>
  <c r="J1011"/>
  <c r="X1115"/>
  <c r="T1114"/>
  <c r="X1114" s="1"/>
  <c r="O1009"/>
  <c r="O1014"/>
  <c r="X1028"/>
  <c r="T1027"/>
  <c r="X1027" s="1"/>
  <c r="T1009"/>
  <c r="X1098"/>
  <c r="T1097"/>
  <c r="X1097" s="1"/>
  <c r="X1106"/>
  <c r="T1105"/>
  <c r="X1105" s="1"/>
  <c r="X1110"/>
  <c r="T1109"/>
  <c r="X1109" s="1"/>
  <c r="O1049"/>
  <c r="O1114"/>
  <c r="J1123"/>
  <c r="J1010"/>
  <c r="J1009"/>
  <c r="N1020"/>
  <c r="N1027"/>
  <c r="S1027"/>
  <c r="S1123" s="1"/>
  <c r="T1079"/>
  <c r="X1079" s="1"/>
  <c r="T1086"/>
  <c r="X1086" s="1"/>
  <c r="N1097"/>
  <c r="S1097"/>
  <c r="N1105"/>
  <c r="S1105"/>
  <c r="N1109"/>
  <c r="S1109"/>
  <c r="N1114"/>
  <c r="S1114"/>
  <c r="X1119"/>
  <c r="J1008"/>
  <c r="J1007"/>
  <c r="J1006"/>
  <c r="J1005"/>
  <c r="J1004"/>
  <c r="J1003"/>
  <c r="J1002"/>
  <c r="J1001"/>
  <c r="B1001"/>
  <c r="J1000"/>
  <c r="F1000"/>
  <c r="J999"/>
  <c r="J998"/>
  <c r="F998"/>
  <c r="B998"/>
  <c r="J997"/>
  <c r="F997"/>
  <c r="E997"/>
  <c r="B997"/>
  <c r="J996"/>
  <c r="J995"/>
  <c r="B995"/>
  <c r="J994"/>
  <c r="J993"/>
  <c r="K990"/>
  <c r="J989"/>
  <c r="J988"/>
  <c r="J987"/>
  <c r="S986"/>
  <c r="T986" s="1"/>
  <c r="N986"/>
  <c r="O986" s="1"/>
  <c r="J986"/>
  <c r="J985"/>
  <c r="X984"/>
  <c r="J984"/>
  <c r="S983"/>
  <c r="T983" s="1"/>
  <c r="X983" s="1"/>
  <c r="N983"/>
  <c r="O983" s="1"/>
  <c r="J983"/>
  <c r="S982"/>
  <c r="T982" s="1"/>
  <c r="N982"/>
  <c r="O982" s="1"/>
  <c r="J982"/>
  <c r="W981"/>
  <c r="V981"/>
  <c r="U981"/>
  <c r="R981"/>
  <c r="Q981"/>
  <c r="M981"/>
  <c r="L981"/>
  <c r="J981"/>
  <c r="I981"/>
  <c r="H981"/>
  <c r="G981"/>
  <c r="F981"/>
  <c r="E981"/>
  <c r="S980"/>
  <c r="T980" s="1"/>
  <c r="X980" s="1"/>
  <c r="N980"/>
  <c r="O980" s="1"/>
  <c r="J980"/>
  <c r="S979"/>
  <c r="T979" s="1"/>
  <c r="X979" s="1"/>
  <c r="N979"/>
  <c r="O979" s="1"/>
  <c r="J979"/>
  <c r="S978"/>
  <c r="T978" s="1"/>
  <c r="X978" s="1"/>
  <c r="N978"/>
  <c r="O978" s="1"/>
  <c r="J978"/>
  <c r="S977"/>
  <c r="T977" s="1"/>
  <c r="N977"/>
  <c r="O977" s="1"/>
  <c r="O976" s="1"/>
  <c r="J977"/>
  <c r="W976"/>
  <c r="V976"/>
  <c r="U976"/>
  <c r="R976"/>
  <c r="Q976"/>
  <c r="M976"/>
  <c r="L976"/>
  <c r="I976"/>
  <c r="H976"/>
  <c r="G976"/>
  <c r="F976"/>
  <c r="E976"/>
  <c r="J976" s="1"/>
  <c r="S975"/>
  <c r="T975" s="1"/>
  <c r="X975" s="1"/>
  <c r="N975"/>
  <c r="O975" s="1"/>
  <c r="J975"/>
  <c r="S974"/>
  <c r="T974" s="1"/>
  <c r="X974" s="1"/>
  <c r="N974"/>
  <c r="O974" s="1"/>
  <c r="J974"/>
  <c r="S973"/>
  <c r="T973" s="1"/>
  <c r="N973"/>
  <c r="O973" s="1"/>
  <c r="O972" s="1"/>
  <c r="J973"/>
  <c r="W972"/>
  <c r="V972"/>
  <c r="U972"/>
  <c r="R972"/>
  <c r="Q972"/>
  <c r="M972"/>
  <c r="L972"/>
  <c r="I972"/>
  <c r="H972"/>
  <c r="G972"/>
  <c r="F972"/>
  <c r="E972"/>
  <c r="J972" s="1"/>
  <c r="S971"/>
  <c r="T971" s="1"/>
  <c r="X971" s="1"/>
  <c r="N971"/>
  <c r="O971" s="1"/>
  <c r="J971"/>
  <c r="S970"/>
  <c r="T970" s="1"/>
  <c r="X970" s="1"/>
  <c r="N970"/>
  <c r="O970" s="1"/>
  <c r="J970"/>
  <c r="S969"/>
  <c r="T969" s="1"/>
  <c r="X969" s="1"/>
  <c r="N969"/>
  <c r="O969" s="1"/>
  <c r="J969"/>
  <c r="S968"/>
  <c r="T968" s="1"/>
  <c r="X968" s="1"/>
  <c r="N968"/>
  <c r="O968" s="1"/>
  <c r="J968"/>
  <c r="S967"/>
  <c r="T967" s="1"/>
  <c r="X967" s="1"/>
  <c r="N967"/>
  <c r="O967" s="1"/>
  <c r="J967"/>
  <c r="S966"/>
  <c r="T966" s="1"/>
  <c r="X966" s="1"/>
  <c r="N966"/>
  <c r="O966" s="1"/>
  <c r="J966"/>
  <c r="S965"/>
  <c r="T965" s="1"/>
  <c r="N965"/>
  <c r="O965" s="1"/>
  <c r="O964" s="1"/>
  <c r="J965"/>
  <c r="W964"/>
  <c r="V964"/>
  <c r="U964"/>
  <c r="R964"/>
  <c r="Q964"/>
  <c r="M964"/>
  <c r="L964"/>
  <c r="I964"/>
  <c r="H964"/>
  <c r="G964"/>
  <c r="F964"/>
  <c r="E964"/>
  <c r="J964" s="1"/>
  <c r="S963"/>
  <c r="T963" s="1"/>
  <c r="X963" s="1"/>
  <c r="N963"/>
  <c r="O963" s="1"/>
  <c r="J963"/>
  <c r="X962"/>
  <c r="J962"/>
  <c r="X961"/>
  <c r="J961"/>
  <c r="X960"/>
  <c r="I960"/>
  <c r="H960"/>
  <c r="G960"/>
  <c r="F960"/>
  <c r="E960"/>
  <c r="J960" s="1"/>
  <c r="T959"/>
  <c r="X959" s="1"/>
  <c r="S959"/>
  <c r="O959"/>
  <c r="N959"/>
  <c r="J959"/>
  <c r="S958"/>
  <c r="T958" s="1"/>
  <c r="X958" s="1"/>
  <c r="N958"/>
  <c r="O958" s="1"/>
  <c r="J958"/>
  <c r="T957"/>
  <c r="X957" s="1"/>
  <c r="S957"/>
  <c r="O957"/>
  <c r="N957"/>
  <c r="J957"/>
  <c r="S956"/>
  <c r="T956" s="1"/>
  <c r="X956" s="1"/>
  <c r="N956"/>
  <c r="O956" s="1"/>
  <c r="J956"/>
  <c r="T955"/>
  <c r="X955" s="1"/>
  <c r="S955"/>
  <c r="O955"/>
  <c r="N955"/>
  <c r="J955"/>
  <c r="S954"/>
  <c r="T954" s="1"/>
  <c r="X954" s="1"/>
  <c r="N954"/>
  <c r="O954" s="1"/>
  <c r="O953" s="1"/>
  <c r="J954"/>
  <c r="W953"/>
  <c r="V953"/>
  <c r="U953"/>
  <c r="R953"/>
  <c r="Q953"/>
  <c r="N953"/>
  <c r="M953"/>
  <c r="L953"/>
  <c r="I953"/>
  <c r="H953"/>
  <c r="G953"/>
  <c r="F953"/>
  <c r="E953"/>
  <c r="J953" s="1"/>
  <c r="T952"/>
  <c r="X952" s="1"/>
  <c r="S952"/>
  <c r="O952"/>
  <c r="N952"/>
  <c r="J952"/>
  <c r="S951"/>
  <c r="T951" s="1"/>
  <c r="X951" s="1"/>
  <c r="N951"/>
  <c r="O951" s="1"/>
  <c r="J951"/>
  <c r="T950"/>
  <c r="X950" s="1"/>
  <c r="S950"/>
  <c r="O950"/>
  <c r="N950"/>
  <c r="J950"/>
  <c r="S949"/>
  <c r="T949" s="1"/>
  <c r="X949" s="1"/>
  <c r="N949"/>
  <c r="O949" s="1"/>
  <c r="J949"/>
  <c r="T948"/>
  <c r="X948" s="1"/>
  <c r="S948"/>
  <c r="O948"/>
  <c r="N948"/>
  <c r="J948"/>
  <c r="S947"/>
  <c r="T947" s="1"/>
  <c r="X947" s="1"/>
  <c r="N947"/>
  <c r="O947" s="1"/>
  <c r="O946" s="1"/>
  <c r="J947"/>
  <c r="W946"/>
  <c r="V946"/>
  <c r="U946"/>
  <c r="R946"/>
  <c r="Q946"/>
  <c r="N946"/>
  <c r="M946"/>
  <c r="L946"/>
  <c r="I946"/>
  <c r="H946"/>
  <c r="G946"/>
  <c r="F946"/>
  <c r="E946"/>
  <c r="J946" s="1"/>
  <c r="X945"/>
  <c r="J945"/>
  <c r="X944"/>
  <c r="N944"/>
  <c r="O944" s="1"/>
  <c r="J944"/>
  <c r="T943"/>
  <c r="X943" s="1"/>
  <c r="S943"/>
  <c r="O943"/>
  <c r="N943"/>
  <c r="J943"/>
  <c r="X942"/>
  <c r="J942"/>
  <c r="X941"/>
  <c r="J941"/>
  <c r="X940"/>
  <c r="J940"/>
  <c r="X939"/>
  <c r="J939"/>
  <c r="X938"/>
  <c r="J938"/>
  <c r="X937"/>
  <c r="J937"/>
  <c r="X936"/>
  <c r="J936"/>
  <c r="I936"/>
  <c r="H936"/>
  <c r="G936"/>
  <c r="F936"/>
  <c r="E936"/>
  <c r="X935"/>
  <c r="N935"/>
  <c r="O935" s="1"/>
  <c r="J935"/>
  <c r="X934"/>
  <c r="N934"/>
  <c r="O934" s="1"/>
  <c r="J934"/>
  <c r="X933"/>
  <c r="N933"/>
  <c r="O933" s="1"/>
  <c r="J933"/>
  <c r="X932"/>
  <c r="N932"/>
  <c r="O932" s="1"/>
  <c r="J932"/>
  <c r="X931"/>
  <c r="N931"/>
  <c r="O931" s="1"/>
  <c r="J931"/>
  <c r="X930"/>
  <c r="N930"/>
  <c r="O930" s="1"/>
  <c r="O929" s="1"/>
  <c r="J930"/>
  <c r="X929"/>
  <c r="M929"/>
  <c r="L929"/>
  <c r="I929"/>
  <c r="H929"/>
  <c r="G929"/>
  <c r="F929"/>
  <c r="E929"/>
  <c r="J929" s="1"/>
  <c r="X928"/>
  <c r="O928"/>
  <c r="N928"/>
  <c r="J928"/>
  <c r="X927"/>
  <c r="O927"/>
  <c r="N927"/>
  <c r="J927"/>
  <c r="X926"/>
  <c r="O926"/>
  <c r="N926"/>
  <c r="J926"/>
  <c r="X925"/>
  <c r="O925"/>
  <c r="N925"/>
  <c r="J925"/>
  <c r="X924"/>
  <c r="O924"/>
  <c r="N924"/>
  <c r="J924"/>
  <c r="X923"/>
  <c r="O923"/>
  <c r="N923"/>
  <c r="J923"/>
  <c r="X922"/>
  <c r="O922"/>
  <c r="N922"/>
  <c r="M922"/>
  <c r="L922"/>
  <c r="J922"/>
  <c r="I922"/>
  <c r="H922"/>
  <c r="G922"/>
  <c r="F922"/>
  <c r="E922"/>
  <c r="X921"/>
  <c r="N921"/>
  <c r="O921" s="1"/>
  <c r="J921"/>
  <c r="X920"/>
  <c r="N920"/>
  <c r="O920" s="1"/>
  <c r="J920"/>
  <c r="X919"/>
  <c r="N919"/>
  <c r="O919" s="1"/>
  <c r="J919"/>
  <c r="X918"/>
  <c r="N918"/>
  <c r="O918" s="1"/>
  <c r="J918"/>
  <c r="X917"/>
  <c r="N917"/>
  <c r="O917" s="1"/>
  <c r="J917"/>
  <c r="X916"/>
  <c r="N916"/>
  <c r="M916"/>
  <c r="L916"/>
  <c r="I916"/>
  <c r="H916"/>
  <c r="G916"/>
  <c r="F916"/>
  <c r="E916"/>
  <c r="J916" s="1"/>
  <c r="X915"/>
  <c r="N915"/>
  <c r="O915" s="1"/>
  <c r="J915"/>
  <c r="X914"/>
  <c r="N914"/>
  <c r="O914" s="1"/>
  <c r="J914"/>
  <c r="X913"/>
  <c r="N913"/>
  <c r="O913" s="1"/>
  <c r="O912" s="1"/>
  <c r="J913"/>
  <c r="X912"/>
  <c r="N912"/>
  <c r="M912"/>
  <c r="L912"/>
  <c r="I912"/>
  <c r="H912"/>
  <c r="G912"/>
  <c r="F912"/>
  <c r="E912"/>
  <c r="J912" s="1"/>
  <c r="S911"/>
  <c r="T911" s="1"/>
  <c r="X911" s="1"/>
  <c r="N911"/>
  <c r="O911" s="1"/>
  <c r="J911"/>
  <c r="X910"/>
  <c r="N910"/>
  <c r="O910" s="1"/>
  <c r="J910"/>
  <c r="S909"/>
  <c r="T909" s="1"/>
  <c r="X909" s="1"/>
  <c r="N909"/>
  <c r="O909" s="1"/>
  <c r="J909"/>
  <c r="S908"/>
  <c r="T908" s="1"/>
  <c r="X908" s="1"/>
  <c r="N908"/>
  <c r="O908" s="1"/>
  <c r="J908"/>
  <c r="X907"/>
  <c r="N907"/>
  <c r="O907" s="1"/>
  <c r="J907"/>
  <c r="S906"/>
  <c r="T906" s="1"/>
  <c r="X906" s="1"/>
  <c r="N906"/>
  <c r="O906" s="1"/>
  <c r="J906"/>
  <c r="X905"/>
  <c r="N905"/>
  <c r="O905" s="1"/>
  <c r="J905"/>
  <c r="X904"/>
  <c r="N904"/>
  <c r="O904" s="1"/>
  <c r="J904"/>
  <c r="X903"/>
  <c r="N903"/>
  <c r="O903" s="1"/>
  <c r="J903"/>
  <c r="S902"/>
  <c r="T902" s="1"/>
  <c r="X902" s="1"/>
  <c r="N902"/>
  <c r="O902" s="1"/>
  <c r="J902"/>
  <c r="S901"/>
  <c r="T901" s="1"/>
  <c r="X901" s="1"/>
  <c r="N901"/>
  <c r="O901" s="1"/>
  <c r="J901"/>
  <c r="S900"/>
  <c r="T900" s="1"/>
  <c r="X900" s="1"/>
  <c r="N900"/>
  <c r="O900" s="1"/>
  <c r="J900"/>
  <c r="S899"/>
  <c r="T899" s="1"/>
  <c r="X899" s="1"/>
  <c r="N899"/>
  <c r="O899" s="1"/>
  <c r="J899"/>
  <c r="S898"/>
  <c r="T898" s="1"/>
  <c r="X898" s="1"/>
  <c r="N898"/>
  <c r="O898" s="1"/>
  <c r="J898"/>
  <c r="S897"/>
  <c r="T897" s="1"/>
  <c r="X897" s="1"/>
  <c r="N897"/>
  <c r="O897" s="1"/>
  <c r="J897"/>
  <c r="S896"/>
  <c r="T896" s="1"/>
  <c r="X896" s="1"/>
  <c r="N896"/>
  <c r="O896" s="1"/>
  <c r="J896"/>
  <c r="S895"/>
  <c r="T895" s="1"/>
  <c r="N895"/>
  <c r="O895" s="1"/>
  <c r="O894" s="1"/>
  <c r="J895"/>
  <c r="W894"/>
  <c r="W990" s="1"/>
  <c r="V894"/>
  <c r="V990" s="1"/>
  <c r="U894"/>
  <c r="U990" s="1"/>
  <c r="R894"/>
  <c r="R990" s="1"/>
  <c r="Q894"/>
  <c r="Q990" s="1"/>
  <c r="M894"/>
  <c r="L894"/>
  <c r="I894"/>
  <c r="H894"/>
  <c r="G894"/>
  <c r="F894"/>
  <c r="E894"/>
  <c r="J894" s="1"/>
  <c r="X893"/>
  <c r="N893"/>
  <c r="O893" s="1"/>
  <c r="J893"/>
  <c r="X892"/>
  <c r="N892"/>
  <c r="O892" s="1"/>
  <c r="J892"/>
  <c r="X891"/>
  <c r="N891"/>
  <c r="O891" s="1"/>
  <c r="J891"/>
  <c r="X890"/>
  <c r="N890"/>
  <c r="O890" s="1"/>
  <c r="J890"/>
  <c r="X889"/>
  <c r="N889"/>
  <c r="O889" s="1"/>
  <c r="J889"/>
  <c r="C889"/>
  <c r="X888"/>
  <c r="N888"/>
  <c r="O888" s="1"/>
  <c r="J888"/>
  <c r="X887"/>
  <c r="M887"/>
  <c r="L887"/>
  <c r="I887"/>
  <c r="H887"/>
  <c r="G887"/>
  <c r="F887"/>
  <c r="E887"/>
  <c r="J887" s="1"/>
  <c r="X886"/>
  <c r="N886"/>
  <c r="O886" s="1"/>
  <c r="J886"/>
  <c r="X885"/>
  <c r="N885"/>
  <c r="O885" s="1"/>
  <c r="J885"/>
  <c r="X884"/>
  <c r="N884"/>
  <c r="O884" s="1"/>
  <c r="J884"/>
  <c r="X883"/>
  <c r="N883"/>
  <c r="O883" s="1"/>
  <c r="J883"/>
  <c r="X882"/>
  <c r="N882"/>
  <c r="O882" s="1"/>
  <c r="J882"/>
  <c r="X881"/>
  <c r="M881"/>
  <c r="L881"/>
  <c r="I881"/>
  <c r="H881"/>
  <c r="G881"/>
  <c r="F881"/>
  <c r="E881"/>
  <c r="J881" s="1"/>
  <c r="X880"/>
  <c r="O880"/>
  <c r="N880"/>
  <c r="J880"/>
  <c r="X879"/>
  <c r="N879"/>
  <c r="O879" s="1"/>
  <c r="O878" s="1"/>
  <c r="J879"/>
  <c r="X878"/>
  <c r="M878"/>
  <c r="M990" s="1"/>
  <c r="L878"/>
  <c r="L990" s="1"/>
  <c r="I878"/>
  <c r="H878"/>
  <c r="H990" s="1"/>
  <c r="G878"/>
  <c r="F878"/>
  <c r="F990" s="1"/>
  <c r="E878"/>
  <c r="E990" s="1"/>
  <c r="D876"/>
  <c r="N878" l="1"/>
  <c r="N881"/>
  <c r="N929"/>
  <c r="S946"/>
  <c r="S953"/>
  <c r="O1123"/>
  <c r="N1123"/>
  <c r="I990"/>
  <c r="G990"/>
  <c r="O887"/>
  <c r="J878"/>
  <c r="J1124"/>
  <c r="J1125"/>
  <c r="T1123"/>
  <c r="X1123" s="1"/>
  <c r="O876"/>
  <c r="O881"/>
  <c r="X895"/>
  <c r="T894"/>
  <c r="X894" s="1"/>
  <c r="T876"/>
  <c r="X965"/>
  <c r="T964"/>
  <c r="X964" s="1"/>
  <c r="X973"/>
  <c r="T972"/>
  <c r="X972" s="1"/>
  <c r="X977"/>
  <c r="T976"/>
  <c r="X976" s="1"/>
  <c r="O916"/>
  <c r="O981"/>
  <c r="J990"/>
  <c r="J877"/>
  <c r="J876"/>
  <c r="X982"/>
  <c r="T981"/>
  <c r="X981" s="1"/>
  <c r="N887"/>
  <c r="N894"/>
  <c r="S894"/>
  <c r="S990" s="1"/>
  <c r="T946"/>
  <c r="X946" s="1"/>
  <c r="T953"/>
  <c r="X953" s="1"/>
  <c r="N964"/>
  <c r="S964"/>
  <c r="N972"/>
  <c r="S972"/>
  <c r="N976"/>
  <c r="S976"/>
  <c r="N981"/>
  <c r="S981"/>
  <c r="X986"/>
  <c r="J875"/>
  <c r="J874"/>
  <c r="J873"/>
  <c r="J872"/>
  <c r="J871"/>
  <c r="J870"/>
  <c r="J869"/>
  <c r="J868"/>
  <c r="B868"/>
  <c r="J867"/>
  <c r="F867"/>
  <c r="J866"/>
  <c r="J865"/>
  <c r="F865"/>
  <c r="B865"/>
  <c r="J864"/>
  <c r="F864"/>
  <c r="E864"/>
  <c r="B864"/>
  <c r="J863"/>
  <c r="J862"/>
  <c r="B862"/>
  <c r="J861"/>
  <c r="J860"/>
  <c r="K857"/>
  <c r="J856"/>
  <c r="J855"/>
  <c r="J854"/>
  <c r="S853"/>
  <c r="T853" s="1"/>
  <c r="N853"/>
  <c r="O853" s="1"/>
  <c r="J853"/>
  <c r="J852"/>
  <c r="X851"/>
  <c r="J851"/>
  <c r="S850"/>
  <c r="T850" s="1"/>
  <c r="X850" s="1"/>
  <c r="N850"/>
  <c r="O850" s="1"/>
  <c r="J850"/>
  <c r="S849"/>
  <c r="T849" s="1"/>
  <c r="N849"/>
  <c r="O849" s="1"/>
  <c r="J849"/>
  <c r="W848"/>
  <c r="V848"/>
  <c r="U848"/>
  <c r="R848"/>
  <c r="Q848"/>
  <c r="M848"/>
  <c r="L848"/>
  <c r="J848"/>
  <c r="I848"/>
  <c r="H848"/>
  <c r="G848"/>
  <c r="F848"/>
  <c r="E848"/>
  <c r="S847"/>
  <c r="T847" s="1"/>
  <c r="X847" s="1"/>
  <c r="N847"/>
  <c r="O847" s="1"/>
  <c r="J847"/>
  <c r="S846"/>
  <c r="T846" s="1"/>
  <c r="X846" s="1"/>
  <c r="N846"/>
  <c r="O846" s="1"/>
  <c r="J846"/>
  <c r="S845"/>
  <c r="T845" s="1"/>
  <c r="X845" s="1"/>
  <c r="N845"/>
  <c r="O845" s="1"/>
  <c r="J845"/>
  <c r="S844"/>
  <c r="T844" s="1"/>
  <c r="N844"/>
  <c r="O844" s="1"/>
  <c r="O843" s="1"/>
  <c r="J844"/>
  <c r="W843"/>
  <c r="V843"/>
  <c r="U843"/>
  <c r="R843"/>
  <c r="Q843"/>
  <c r="M843"/>
  <c r="L843"/>
  <c r="I843"/>
  <c r="H843"/>
  <c r="G843"/>
  <c r="F843"/>
  <c r="E843"/>
  <c r="J843" s="1"/>
  <c r="S842"/>
  <c r="T842" s="1"/>
  <c r="X842" s="1"/>
  <c r="N842"/>
  <c r="O842" s="1"/>
  <c r="J842"/>
  <c r="S841"/>
  <c r="T841" s="1"/>
  <c r="X841" s="1"/>
  <c r="N841"/>
  <c r="O841" s="1"/>
  <c r="J841"/>
  <c r="S840"/>
  <c r="T840" s="1"/>
  <c r="N840"/>
  <c r="O840" s="1"/>
  <c r="O839" s="1"/>
  <c r="J840"/>
  <c r="W839"/>
  <c r="V839"/>
  <c r="U839"/>
  <c r="R839"/>
  <c r="Q839"/>
  <c r="M839"/>
  <c r="L839"/>
  <c r="I839"/>
  <c r="H839"/>
  <c r="G839"/>
  <c r="F839"/>
  <c r="E839"/>
  <c r="J839" s="1"/>
  <c r="S838"/>
  <c r="T838" s="1"/>
  <c r="X838" s="1"/>
  <c r="N838"/>
  <c r="O838" s="1"/>
  <c r="J838"/>
  <c r="S837"/>
  <c r="T837" s="1"/>
  <c r="X837" s="1"/>
  <c r="N837"/>
  <c r="O837" s="1"/>
  <c r="J837"/>
  <c r="S836"/>
  <c r="T836" s="1"/>
  <c r="X836" s="1"/>
  <c r="N836"/>
  <c r="O836" s="1"/>
  <c r="J836"/>
  <c r="S835"/>
  <c r="T835" s="1"/>
  <c r="X835" s="1"/>
  <c r="N835"/>
  <c r="O835" s="1"/>
  <c r="J835"/>
  <c r="S834"/>
  <c r="T834" s="1"/>
  <c r="X834" s="1"/>
  <c r="N834"/>
  <c r="O834" s="1"/>
  <c r="J834"/>
  <c r="S833"/>
  <c r="T833" s="1"/>
  <c r="X833" s="1"/>
  <c r="N833"/>
  <c r="O833" s="1"/>
  <c r="J833"/>
  <c r="S832"/>
  <c r="T832" s="1"/>
  <c r="N832"/>
  <c r="O832" s="1"/>
  <c r="O831" s="1"/>
  <c r="J832"/>
  <c r="W831"/>
  <c r="V831"/>
  <c r="U831"/>
  <c r="R831"/>
  <c r="Q831"/>
  <c r="M831"/>
  <c r="L831"/>
  <c r="I831"/>
  <c r="H831"/>
  <c r="G831"/>
  <c r="F831"/>
  <c r="E831"/>
  <c r="J831" s="1"/>
  <c r="S830"/>
  <c r="T830" s="1"/>
  <c r="X830" s="1"/>
  <c r="N830"/>
  <c r="O830" s="1"/>
  <c r="J830"/>
  <c r="X829"/>
  <c r="J829"/>
  <c r="X828"/>
  <c r="J828"/>
  <c r="X827"/>
  <c r="I827"/>
  <c r="H827"/>
  <c r="G827"/>
  <c r="F827"/>
  <c r="E827"/>
  <c r="J827" s="1"/>
  <c r="S826"/>
  <c r="T826" s="1"/>
  <c r="X826" s="1"/>
  <c r="N826"/>
  <c r="O826" s="1"/>
  <c r="J826"/>
  <c r="S825"/>
  <c r="T825" s="1"/>
  <c r="X825" s="1"/>
  <c r="N825"/>
  <c r="O825" s="1"/>
  <c r="J825"/>
  <c r="S824"/>
  <c r="T824" s="1"/>
  <c r="X824" s="1"/>
  <c r="N824"/>
  <c r="O824" s="1"/>
  <c r="J824"/>
  <c r="S823"/>
  <c r="T823" s="1"/>
  <c r="X823" s="1"/>
  <c r="N823"/>
  <c r="O823" s="1"/>
  <c r="J823"/>
  <c r="S822"/>
  <c r="T822" s="1"/>
  <c r="X822" s="1"/>
  <c r="N822"/>
  <c r="O822" s="1"/>
  <c r="J822"/>
  <c r="S821"/>
  <c r="T821" s="1"/>
  <c r="X821" s="1"/>
  <c r="N821"/>
  <c r="O821" s="1"/>
  <c r="J821"/>
  <c r="W820"/>
  <c r="V820"/>
  <c r="U820"/>
  <c r="S820"/>
  <c r="R820"/>
  <c r="Q820"/>
  <c r="N820"/>
  <c r="M820"/>
  <c r="L820"/>
  <c r="I820"/>
  <c r="H820"/>
  <c r="G820"/>
  <c r="F820"/>
  <c r="E820"/>
  <c r="J820" s="1"/>
  <c r="S819"/>
  <c r="T819" s="1"/>
  <c r="X819" s="1"/>
  <c r="N819"/>
  <c r="O819" s="1"/>
  <c r="J819"/>
  <c r="T818"/>
  <c r="X818" s="1"/>
  <c r="S818"/>
  <c r="O818"/>
  <c r="N818"/>
  <c r="J818"/>
  <c r="S817"/>
  <c r="T817" s="1"/>
  <c r="X817" s="1"/>
  <c r="N817"/>
  <c r="O817" s="1"/>
  <c r="J817"/>
  <c r="T816"/>
  <c r="X816" s="1"/>
  <c r="S816"/>
  <c r="O816"/>
  <c r="N816"/>
  <c r="J816"/>
  <c r="S815"/>
  <c r="T815" s="1"/>
  <c r="X815" s="1"/>
  <c r="N815"/>
  <c r="O815" s="1"/>
  <c r="J815"/>
  <c r="T814"/>
  <c r="X814" s="1"/>
  <c r="S814"/>
  <c r="O814"/>
  <c r="N814"/>
  <c r="J814"/>
  <c r="W813"/>
  <c r="V813"/>
  <c r="U813"/>
  <c r="S813"/>
  <c r="R813"/>
  <c r="Q813"/>
  <c r="M813"/>
  <c r="L813"/>
  <c r="I813"/>
  <c r="H813"/>
  <c r="G813"/>
  <c r="F813"/>
  <c r="E813"/>
  <c r="J813" s="1"/>
  <c r="X812"/>
  <c r="J812"/>
  <c r="X811"/>
  <c r="O811"/>
  <c r="N811"/>
  <c r="J811"/>
  <c r="S810"/>
  <c r="T810" s="1"/>
  <c r="X810" s="1"/>
  <c r="N810"/>
  <c r="O810" s="1"/>
  <c r="J810"/>
  <c r="X809"/>
  <c r="J809"/>
  <c r="X808"/>
  <c r="J808"/>
  <c r="X807"/>
  <c r="J807"/>
  <c r="X806"/>
  <c r="J806"/>
  <c r="X805"/>
  <c r="J805"/>
  <c r="X804"/>
  <c r="J804"/>
  <c r="X803"/>
  <c r="I803"/>
  <c r="H803"/>
  <c r="G803"/>
  <c r="F803"/>
  <c r="E803"/>
  <c r="J803" s="1"/>
  <c r="X802"/>
  <c r="N802"/>
  <c r="O802" s="1"/>
  <c r="J802"/>
  <c r="X801"/>
  <c r="N801"/>
  <c r="O801" s="1"/>
  <c r="J801"/>
  <c r="X800"/>
  <c r="N800"/>
  <c r="O800" s="1"/>
  <c r="J800"/>
  <c r="X799"/>
  <c r="N799"/>
  <c r="O799" s="1"/>
  <c r="J799"/>
  <c r="X798"/>
  <c r="N798"/>
  <c r="O798" s="1"/>
  <c r="J798"/>
  <c r="X797"/>
  <c r="N797"/>
  <c r="O797" s="1"/>
  <c r="O796" s="1"/>
  <c r="J797"/>
  <c r="X796"/>
  <c r="N796"/>
  <c r="M796"/>
  <c r="L796"/>
  <c r="I796"/>
  <c r="H796"/>
  <c r="G796"/>
  <c r="F796"/>
  <c r="E796"/>
  <c r="J796" s="1"/>
  <c r="X795"/>
  <c r="O795"/>
  <c r="N795"/>
  <c r="J795"/>
  <c r="X794"/>
  <c r="O794"/>
  <c r="N794"/>
  <c r="J794"/>
  <c r="X793"/>
  <c r="O793"/>
  <c r="N793"/>
  <c r="J793"/>
  <c r="X792"/>
  <c r="O792"/>
  <c r="N792"/>
  <c r="J792"/>
  <c r="X791"/>
  <c r="O791"/>
  <c r="N791"/>
  <c r="J791"/>
  <c r="X790"/>
  <c r="O790"/>
  <c r="N790"/>
  <c r="J790"/>
  <c r="X789"/>
  <c r="O789"/>
  <c r="N789"/>
  <c r="M789"/>
  <c r="L789"/>
  <c r="J789"/>
  <c r="I789"/>
  <c r="H789"/>
  <c r="G789"/>
  <c r="F789"/>
  <c r="E789"/>
  <c r="X788"/>
  <c r="N788"/>
  <c r="O788" s="1"/>
  <c r="J788"/>
  <c r="X787"/>
  <c r="N787"/>
  <c r="O787" s="1"/>
  <c r="J787"/>
  <c r="X786"/>
  <c r="N786"/>
  <c r="O786" s="1"/>
  <c r="J786"/>
  <c r="X785"/>
  <c r="N785"/>
  <c r="O785" s="1"/>
  <c r="J785"/>
  <c r="X784"/>
  <c r="N784"/>
  <c r="O784" s="1"/>
  <c r="J784"/>
  <c r="X783"/>
  <c r="N783"/>
  <c r="M783"/>
  <c r="L783"/>
  <c r="I783"/>
  <c r="H783"/>
  <c r="G783"/>
  <c r="F783"/>
  <c r="E783"/>
  <c r="J783" s="1"/>
  <c r="X782"/>
  <c r="N782"/>
  <c r="O782" s="1"/>
  <c r="J782"/>
  <c r="X781"/>
  <c r="N781"/>
  <c r="O781" s="1"/>
  <c r="J781"/>
  <c r="X780"/>
  <c r="N780"/>
  <c r="O780" s="1"/>
  <c r="O779" s="1"/>
  <c r="J780"/>
  <c r="X779"/>
  <c r="N779"/>
  <c r="M779"/>
  <c r="L779"/>
  <c r="I779"/>
  <c r="H779"/>
  <c r="G779"/>
  <c r="F779"/>
  <c r="E779"/>
  <c r="J779" s="1"/>
  <c r="S778"/>
  <c r="T778" s="1"/>
  <c r="X778" s="1"/>
  <c r="N778"/>
  <c r="O778" s="1"/>
  <c r="J778"/>
  <c r="X777"/>
  <c r="N777"/>
  <c r="O777" s="1"/>
  <c r="J777"/>
  <c r="S776"/>
  <c r="T776" s="1"/>
  <c r="X776" s="1"/>
  <c r="N776"/>
  <c r="O776" s="1"/>
  <c r="J776"/>
  <c r="S775"/>
  <c r="T775" s="1"/>
  <c r="X775" s="1"/>
  <c r="N775"/>
  <c r="O775" s="1"/>
  <c r="J775"/>
  <c r="X774"/>
  <c r="N774"/>
  <c r="O774" s="1"/>
  <c r="J774"/>
  <c r="S773"/>
  <c r="T773" s="1"/>
  <c r="X773" s="1"/>
  <c r="N773"/>
  <c r="O773" s="1"/>
  <c r="J773"/>
  <c r="X772"/>
  <c r="N772"/>
  <c r="O772" s="1"/>
  <c r="J772"/>
  <c r="X771"/>
  <c r="N771"/>
  <c r="O771" s="1"/>
  <c r="J771"/>
  <c r="X770"/>
  <c r="N770"/>
  <c r="O770" s="1"/>
  <c r="J770"/>
  <c r="S769"/>
  <c r="T769" s="1"/>
  <c r="X769" s="1"/>
  <c r="N769"/>
  <c r="O769" s="1"/>
  <c r="J769"/>
  <c r="S768"/>
  <c r="T768" s="1"/>
  <c r="X768" s="1"/>
  <c r="N768"/>
  <c r="O768" s="1"/>
  <c r="J768"/>
  <c r="S767"/>
  <c r="T767" s="1"/>
  <c r="X767" s="1"/>
  <c r="N767"/>
  <c r="O767" s="1"/>
  <c r="J767"/>
  <c r="S766"/>
  <c r="T766" s="1"/>
  <c r="X766" s="1"/>
  <c r="N766"/>
  <c r="O766" s="1"/>
  <c r="J766"/>
  <c r="S765"/>
  <c r="T765" s="1"/>
  <c r="X765" s="1"/>
  <c r="N765"/>
  <c r="O765" s="1"/>
  <c r="J765"/>
  <c r="S764"/>
  <c r="T764" s="1"/>
  <c r="X764" s="1"/>
  <c r="N764"/>
  <c r="O764" s="1"/>
  <c r="J764"/>
  <c r="S763"/>
  <c r="T763" s="1"/>
  <c r="X763" s="1"/>
  <c r="N763"/>
  <c r="O763" s="1"/>
  <c r="J763"/>
  <c r="S762"/>
  <c r="T762" s="1"/>
  <c r="N762"/>
  <c r="O762" s="1"/>
  <c r="J762"/>
  <c r="W761"/>
  <c r="W857" s="1"/>
  <c r="V761"/>
  <c r="V857" s="1"/>
  <c r="U761"/>
  <c r="U857" s="1"/>
  <c r="R761"/>
  <c r="R857" s="1"/>
  <c r="Q761"/>
  <c r="Q857" s="1"/>
  <c r="M761"/>
  <c r="L761"/>
  <c r="I761"/>
  <c r="H761"/>
  <c r="G761"/>
  <c r="F761"/>
  <c r="E761"/>
  <c r="J761" s="1"/>
  <c r="X760"/>
  <c r="N760"/>
  <c r="O760" s="1"/>
  <c r="J760"/>
  <c r="X759"/>
  <c r="N759"/>
  <c r="O759" s="1"/>
  <c r="J759"/>
  <c r="X758"/>
  <c r="N758"/>
  <c r="O758" s="1"/>
  <c r="J758"/>
  <c r="X757"/>
  <c r="N757"/>
  <c r="O757" s="1"/>
  <c r="J757"/>
  <c r="X756"/>
  <c r="N756"/>
  <c r="O756" s="1"/>
  <c r="J756"/>
  <c r="C756"/>
  <c r="X755"/>
  <c r="N755"/>
  <c r="O755" s="1"/>
  <c r="J755"/>
  <c r="X754"/>
  <c r="M754"/>
  <c r="L754"/>
  <c r="I754"/>
  <c r="H754"/>
  <c r="G754"/>
  <c r="F754"/>
  <c r="E754"/>
  <c r="J754" s="1"/>
  <c r="X753"/>
  <c r="N753"/>
  <c r="O753" s="1"/>
  <c r="J753"/>
  <c r="X752"/>
  <c r="N752"/>
  <c r="O752" s="1"/>
  <c r="J752"/>
  <c r="X751"/>
  <c r="N751"/>
  <c r="O751" s="1"/>
  <c r="J751"/>
  <c r="X750"/>
  <c r="N750"/>
  <c r="O750" s="1"/>
  <c r="J750"/>
  <c r="X749"/>
  <c r="N749"/>
  <c r="O749" s="1"/>
  <c r="J749"/>
  <c r="X748"/>
  <c r="M748"/>
  <c r="L748"/>
  <c r="I748"/>
  <c r="H748"/>
  <c r="G748"/>
  <c r="F748"/>
  <c r="E748"/>
  <c r="J748" s="1"/>
  <c r="X747"/>
  <c r="O747"/>
  <c r="N747"/>
  <c r="J747"/>
  <c r="X746"/>
  <c r="O746"/>
  <c r="O745" s="1"/>
  <c r="N746"/>
  <c r="J746"/>
  <c r="X745"/>
  <c r="N745"/>
  <c r="M745"/>
  <c r="M857" s="1"/>
  <c r="L745"/>
  <c r="L857" s="1"/>
  <c r="I745"/>
  <c r="H745"/>
  <c r="G745"/>
  <c r="F745"/>
  <c r="F857" s="1"/>
  <c r="E745"/>
  <c r="J745" s="1"/>
  <c r="D743"/>
  <c r="O820" l="1"/>
  <c r="O813"/>
  <c r="N990"/>
  <c r="N813"/>
  <c r="O990"/>
  <c r="H857"/>
  <c r="O761"/>
  <c r="O754"/>
  <c r="I857"/>
  <c r="N748"/>
  <c r="G857"/>
  <c r="J991"/>
  <c r="J992"/>
  <c r="T990"/>
  <c r="X990" s="1"/>
  <c r="E857"/>
  <c r="J857" s="1"/>
  <c r="O743"/>
  <c r="O748"/>
  <c r="X762"/>
  <c r="T761"/>
  <c r="X761" s="1"/>
  <c r="T743"/>
  <c r="X832"/>
  <c r="T831"/>
  <c r="X831" s="1"/>
  <c r="X840"/>
  <c r="T839"/>
  <c r="X839" s="1"/>
  <c r="X844"/>
  <c r="T843"/>
  <c r="X843" s="1"/>
  <c r="O783"/>
  <c r="O848"/>
  <c r="X849"/>
  <c r="T848"/>
  <c r="X848" s="1"/>
  <c r="N754"/>
  <c r="N761"/>
  <c r="S761"/>
  <c r="T813"/>
  <c r="X813" s="1"/>
  <c r="T820"/>
  <c r="X820" s="1"/>
  <c r="N831"/>
  <c r="S831"/>
  <c r="N839"/>
  <c r="S839"/>
  <c r="N843"/>
  <c r="S843"/>
  <c r="N848"/>
  <c r="S848"/>
  <c r="X853"/>
  <c r="J739"/>
  <c r="J737"/>
  <c r="J735"/>
  <c r="B735"/>
  <c r="J734"/>
  <c r="F734"/>
  <c r="J733"/>
  <c r="F732"/>
  <c r="B732"/>
  <c r="J731"/>
  <c r="F731"/>
  <c r="E731"/>
  <c r="B731"/>
  <c r="J730"/>
  <c r="B729"/>
  <c r="J727"/>
  <c r="K724"/>
  <c r="J723"/>
  <c r="J722"/>
  <c r="J721"/>
  <c r="T720"/>
  <c r="S720"/>
  <c r="O720"/>
  <c r="N720"/>
  <c r="J720"/>
  <c r="J719"/>
  <c r="X718"/>
  <c r="J718"/>
  <c r="S717"/>
  <c r="T717" s="1"/>
  <c r="X717" s="1"/>
  <c r="N717"/>
  <c r="O717" s="1"/>
  <c r="J717"/>
  <c r="S716"/>
  <c r="T716" s="1"/>
  <c r="N716"/>
  <c r="O716" s="1"/>
  <c r="J716"/>
  <c r="W715"/>
  <c r="V715"/>
  <c r="U715"/>
  <c r="R715"/>
  <c r="Q715"/>
  <c r="M715"/>
  <c r="L715"/>
  <c r="I715"/>
  <c r="H715"/>
  <c r="G715"/>
  <c r="F715"/>
  <c r="E715"/>
  <c r="J715" s="1"/>
  <c r="S714"/>
  <c r="T714" s="1"/>
  <c r="X714" s="1"/>
  <c r="N714"/>
  <c r="O714" s="1"/>
  <c r="J714"/>
  <c r="S713"/>
  <c r="T713" s="1"/>
  <c r="X713" s="1"/>
  <c r="N713"/>
  <c r="O713" s="1"/>
  <c r="J713"/>
  <c r="S712"/>
  <c r="T712" s="1"/>
  <c r="X712" s="1"/>
  <c r="N712"/>
  <c r="O712" s="1"/>
  <c r="J712"/>
  <c r="S711"/>
  <c r="T711" s="1"/>
  <c r="N711"/>
  <c r="O711" s="1"/>
  <c r="J711"/>
  <c r="W710"/>
  <c r="V710"/>
  <c r="U710"/>
  <c r="R710"/>
  <c r="Q710"/>
  <c r="M710"/>
  <c r="L710"/>
  <c r="J710"/>
  <c r="I710"/>
  <c r="H710"/>
  <c r="G710"/>
  <c r="F710"/>
  <c r="E710"/>
  <c r="S709"/>
  <c r="T709" s="1"/>
  <c r="X709" s="1"/>
  <c r="N709"/>
  <c r="O709" s="1"/>
  <c r="J709"/>
  <c r="S708"/>
  <c r="T708" s="1"/>
  <c r="X708" s="1"/>
  <c r="N708"/>
  <c r="O708" s="1"/>
  <c r="J708"/>
  <c r="S707"/>
  <c r="T707" s="1"/>
  <c r="N707"/>
  <c r="O707" s="1"/>
  <c r="J707"/>
  <c r="W706"/>
  <c r="V706"/>
  <c r="U706"/>
  <c r="R706"/>
  <c r="Q706"/>
  <c r="M706"/>
  <c r="L706"/>
  <c r="J706"/>
  <c r="I706"/>
  <c r="H706"/>
  <c r="G706"/>
  <c r="F706"/>
  <c r="E706"/>
  <c r="S705"/>
  <c r="T705" s="1"/>
  <c r="X705" s="1"/>
  <c r="N705"/>
  <c r="O705" s="1"/>
  <c r="J705"/>
  <c r="S704"/>
  <c r="T704" s="1"/>
  <c r="X704" s="1"/>
  <c r="N704"/>
  <c r="O704" s="1"/>
  <c r="J704"/>
  <c r="S703"/>
  <c r="T703" s="1"/>
  <c r="X703" s="1"/>
  <c r="N703"/>
  <c r="O703" s="1"/>
  <c r="J703"/>
  <c r="S702"/>
  <c r="T702" s="1"/>
  <c r="X702" s="1"/>
  <c r="N702"/>
  <c r="O702" s="1"/>
  <c r="J702"/>
  <c r="S701"/>
  <c r="T701" s="1"/>
  <c r="X701" s="1"/>
  <c r="N701"/>
  <c r="O701" s="1"/>
  <c r="J701"/>
  <c r="S700"/>
  <c r="T700" s="1"/>
  <c r="X700" s="1"/>
  <c r="N700"/>
  <c r="O700" s="1"/>
  <c r="J700"/>
  <c r="S699"/>
  <c r="T699" s="1"/>
  <c r="N699"/>
  <c r="O699" s="1"/>
  <c r="J699"/>
  <c r="W698"/>
  <c r="V698"/>
  <c r="U698"/>
  <c r="R698"/>
  <c r="Q698"/>
  <c r="M698"/>
  <c r="L698"/>
  <c r="I698"/>
  <c r="H698"/>
  <c r="G698"/>
  <c r="F698"/>
  <c r="E698"/>
  <c r="J698" s="1"/>
  <c r="S697"/>
  <c r="T697" s="1"/>
  <c r="X697" s="1"/>
  <c r="N697"/>
  <c r="O697" s="1"/>
  <c r="J697"/>
  <c r="X696"/>
  <c r="J696"/>
  <c r="X695"/>
  <c r="J695"/>
  <c r="X694"/>
  <c r="I694"/>
  <c r="H694"/>
  <c r="G694"/>
  <c r="F694"/>
  <c r="E694"/>
  <c r="J694" s="1"/>
  <c r="S693"/>
  <c r="T693" s="1"/>
  <c r="X693" s="1"/>
  <c r="N693"/>
  <c r="O693" s="1"/>
  <c r="J693"/>
  <c r="S692"/>
  <c r="T692" s="1"/>
  <c r="X692" s="1"/>
  <c r="N692"/>
  <c r="O692" s="1"/>
  <c r="J692"/>
  <c r="T691"/>
  <c r="X691" s="1"/>
  <c r="S691"/>
  <c r="O691"/>
  <c r="N691"/>
  <c r="J691"/>
  <c r="S690"/>
  <c r="T690" s="1"/>
  <c r="X690" s="1"/>
  <c r="N690"/>
  <c r="O690" s="1"/>
  <c r="J690"/>
  <c r="T689"/>
  <c r="X689" s="1"/>
  <c r="S689"/>
  <c r="O689"/>
  <c r="N689"/>
  <c r="J689"/>
  <c r="S688"/>
  <c r="T688" s="1"/>
  <c r="X688" s="1"/>
  <c r="N688"/>
  <c r="O688" s="1"/>
  <c r="O687" s="1"/>
  <c r="J688"/>
  <c r="W687"/>
  <c r="V687"/>
  <c r="U687"/>
  <c r="R687"/>
  <c r="Q687"/>
  <c r="N687"/>
  <c r="M687"/>
  <c r="L687"/>
  <c r="I687"/>
  <c r="H687"/>
  <c r="G687"/>
  <c r="F687"/>
  <c r="E687"/>
  <c r="J687" s="1"/>
  <c r="T686"/>
  <c r="X686" s="1"/>
  <c r="S686"/>
  <c r="O686"/>
  <c r="N686"/>
  <c r="J686"/>
  <c r="S685"/>
  <c r="T685" s="1"/>
  <c r="X685" s="1"/>
  <c r="N685"/>
  <c r="O685" s="1"/>
  <c r="J685"/>
  <c r="T684"/>
  <c r="X684" s="1"/>
  <c r="S684"/>
  <c r="O684"/>
  <c r="N684"/>
  <c r="J684"/>
  <c r="S683"/>
  <c r="T683" s="1"/>
  <c r="X683" s="1"/>
  <c r="N683"/>
  <c r="O683" s="1"/>
  <c r="J683"/>
  <c r="T682"/>
  <c r="X682" s="1"/>
  <c r="S682"/>
  <c r="O682"/>
  <c r="N682"/>
  <c r="J682"/>
  <c r="S681"/>
  <c r="T681" s="1"/>
  <c r="X681" s="1"/>
  <c r="N681"/>
  <c r="O681" s="1"/>
  <c r="O680" s="1"/>
  <c r="J681"/>
  <c r="W680"/>
  <c r="V680"/>
  <c r="U680"/>
  <c r="R680"/>
  <c r="Q680"/>
  <c r="N680"/>
  <c r="M680"/>
  <c r="L680"/>
  <c r="I680"/>
  <c r="H680"/>
  <c r="G680"/>
  <c r="F680"/>
  <c r="E680"/>
  <c r="J680" s="1"/>
  <c r="X679"/>
  <c r="J679"/>
  <c r="X678"/>
  <c r="N678"/>
  <c r="O678" s="1"/>
  <c r="J678"/>
  <c r="T677"/>
  <c r="X677" s="1"/>
  <c r="S677"/>
  <c r="O677"/>
  <c r="N677"/>
  <c r="J677"/>
  <c r="X676"/>
  <c r="J676"/>
  <c r="X675"/>
  <c r="J675"/>
  <c r="X674"/>
  <c r="J674"/>
  <c r="X673"/>
  <c r="J673"/>
  <c r="X672"/>
  <c r="J672"/>
  <c r="X671"/>
  <c r="J671"/>
  <c r="X670"/>
  <c r="J670"/>
  <c r="I670"/>
  <c r="H670"/>
  <c r="G670"/>
  <c r="F670"/>
  <c r="E670"/>
  <c r="X669"/>
  <c r="N669"/>
  <c r="O669" s="1"/>
  <c r="J669"/>
  <c r="X668"/>
  <c r="N668"/>
  <c r="O668" s="1"/>
  <c r="J668"/>
  <c r="X667"/>
  <c r="N667"/>
  <c r="O667" s="1"/>
  <c r="J667"/>
  <c r="X666"/>
  <c r="N666"/>
  <c r="O666" s="1"/>
  <c r="J666"/>
  <c r="X665"/>
  <c r="N665"/>
  <c r="O665" s="1"/>
  <c r="J665"/>
  <c r="X664"/>
  <c r="N664"/>
  <c r="O664" s="1"/>
  <c r="O663" s="1"/>
  <c r="J664"/>
  <c r="X663"/>
  <c r="M663"/>
  <c r="L663"/>
  <c r="I663"/>
  <c r="H663"/>
  <c r="G663"/>
  <c r="F663"/>
  <c r="E663"/>
  <c r="J663" s="1"/>
  <c r="X662"/>
  <c r="O662"/>
  <c r="N662"/>
  <c r="J662"/>
  <c r="X661"/>
  <c r="O661"/>
  <c r="N661"/>
  <c r="J661"/>
  <c r="X660"/>
  <c r="O660"/>
  <c r="N660"/>
  <c r="J660"/>
  <c r="X659"/>
  <c r="O659"/>
  <c r="N659"/>
  <c r="J659"/>
  <c r="X658"/>
  <c r="O658"/>
  <c r="N658"/>
  <c r="J658"/>
  <c r="X657"/>
  <c r="O657"/>
  <c r="N657"/>
  <c r="J657"/>
  <c r="X656"/>
  <c r="O656"/>
  <c r="N656"/>
  <c r="M656"/>
  <c r="L656"/>
  <c r="J656"/>
  <c r="I656"/>
  <c r="H656"/>
  <c r="G656"/>
  <c r="F656"/>
  <c r="E656"/>
  <c r="X655"/>
  <c r="N655"/>
  <c r="O655" s="1"/>
  <c r="J655"/>
  <c r="X654"/>
  <c r="N654"/>
  <c r="O654" s="1"/>
  <c r="J654"/>
  <c r="X653"/>
  <c r="N653"/>
  <c r="O653" s="1"/>
  <c r="J653"/>
  <c r="X652"/>
  <c r="N652"/>
  <c r="O652" s="1"/>
  <c r="J652"/>
  <c r="X651"/>
  <c r="N651"/>
  <c r="O651" s="1"/>
  <c r="J651"/>
  <c r="X650"/>
  <c r="N650"/>
  <c r="M650"/>
  <c r="L650"/>
  <c r="I650"/>
  <c r="H650"/>
  <c r="G650"/>
  <c r="F650"/>
  <c r="E650"/>
  <c r="J650" s="1"/>
  <c r="X649"/>
  <c r="N649"/>
  <c r="O649" s="1"/>
  <c r="J649"/>
  <c r="X648"/>
  <c r="N648"/>
  <c r="O648" s="1"/>
  <c r="J648"/>
  <c r="X647"/>
  <c r="N647"/>
  <c r="O647" s="1"/>
  <c r="O646" s="1"/>
  <c r="J647"/>
  <c r="X646"/>
  <c r="N646"/>
  <c r="M646"/>
  <c r="L646"/>
  <c r="I646"/>
  <c r="H646"/>
  <c r="G646"/>
  <c r="F646"/>
  <c r="E646"/>
  <c r="J646" s="1"/>
  <c r="S645"/>
  <c r="T645" s="1"/>
  <c r="X645" s="1"/>
  <c r="N645"/>
  <c r="O645" s="1"/>
  <c r="J645"/>
  <c r="X644"/>
  <c r="N644"/>
  <c r="O644" s="1"/>
  <c r="J644"/>
  <c r="S643"/>
  <c r="T643" s="1"/>
  <c r="X643" s="1"/>
  <c r="N643"/>
  <c r="O643" s="1"/>
  <c r="J643"/>
  <c r="S642"/>
  <c r="T642" s="1"/>
  <c r="X642" s="1"/>
  <c r="N642"/>
  <c r="O642" s="1"/>
  <c r="J642"/>
  <c r="X641"/>
  <c r="N641"/>
  <c r="O641" s="1"/>
  <c r="J641"/>
  <c r="S640"/>
  <c r="T640" s="1"/>
  <c r="X640" s="1"/>
  <c r="N640"/>
  <c r="O640" s="1"/>
  <c r="J640"/>
  <c r="X639"/>
  <c r="N639"/>
  <c r="O639" s="1"/>
  <c r="J639"/>
  <c r="X638"/>
  <c r="N638"/>
  <c r="O638" s="1"/>
  <c r="J638"/>
  <c r="X637"/>
  <c r="N637"/>
  <c r="O637" s="1"/>
  <c r="J637"/>
  <c r="S636"/>
  <c r="T636" s="1"/>
  <c r="X636" s="1"/>
  <c r="N636"/>
  <c r="O636" s="1"/>
  <c r="J636"/>
  <c r="S635"/>
  <c r="T635" s="1"/>
  <c r="X635" s="1"/>
  <c r="N635"/>
  <c r="O635" s="1"/>
  <c r="J635"/>
  <c r="S634"/>
  <c r="T634" s="1"/>
  <c r="X634" s="1"/>
  <c r="N634"/>
  <c r="O634" s="1"/>
  <c r="J634"/>
  <c r="S633"/>
  <c r="T633" s="1"/>
  <c r="X633" s="1"/>
  <c r="N633"/>
  <c r="O633" s="1"/>
  <c r="J633"/>
  <c r="S632"/>
  <c r="T632" s="1"/>
  <c r="X632" s="1"/>
  <c r="N632"/>
  <c r="O632" s="1"/>
  <c r="J632"/>
  <c r="S631"/>
  <c r="T631" s="1"/>
  <c r="X631" s="1"/>
  <c r="N631"/>
  <c r="O631" s="1"/>
  <c r="J631"/>
  <c r="S630"/>
  <c r="T630" s="1"/>
  <c r="X630" s="1"/>
  <c r="N630"/>
  <c r="O630" s="1"/>
  <c r="J630"/>
  <c r="S629"/>
  <c r="T629" s="1"/>
  <c r="N629"/>
  <c r="O629" s="1"/>
  <c r="J629"/>
  <c r="W628"/>
  <c r="W724" s="1"/>
  <c r="V628"/>
  <c r="V724" s="1"/>
  <c r="U628"/>
  <c r="U724" s="1"/>
  <c r="R628"/>
  <c r="R724" s="1"/>
  <c r="Q628"/>
  <c r="Q724" s="1"/>
  <c r="M628"/>
  <c r="L628"/>
  <c r="I628"/>
  <c r="H628"/>
  <c r="G628"/>
  <c r="F628"/>
  <c r="E628"/>
  <c r="J628" s="1"/>
  <c r="X627"/>
  <c r="N627"/>
  <c r="O627" s="1"/>
  <c r="J627"/>
  <c r="X626"/>
  <c r="N626"/>
  <c r="O626" s="1"/>
  <c r="J626"/>
  <c r="X625"/>
  <c r="N625"/>
  <c r="O625" s="1"/>
  <c r="J625"/>
  <c r="X624"/>
  <c r="N624"/>
  <c r="O624" s="1"/>
  <c r="J624"/>
  <c r="X623"/>
  <c r="N623"/>
  <c r="O623" s="1"/>
  <c r="J623"/>
  <c r="C623"/>
  <c r="X622"/>
  <c r="N622"/>
  <c r="O622" s="1"/>
  <c r="J622"/>
  <c r="X621"/>
  <c r="M621"/>
  <c r="L621"/>
  <c r="I621"/>
  <c r="H621"/>
  <c r="G621"/>
  <c r="F621"/>
  <c r="E621"/>
  <c r="J621" s="1"/>
  <c r="X620"/>
  <c r="N620"/>
  <c r="O620" s="1"/>
  <c r="J620"/>
  <c r="X619"/>
  <c r="N619"/>
  <c r="O619" s="1"/>
  <c r="J619"/>
  <c r="X618"/>
  <c r="N618"/>
  <c r="O618" s="1"/>
  <c r="J618"/>
  <c r="X617"/>
  <c r="N617"/>
  <c r="O617" s="1"/>
  <c r="J617"/>
  <c r="X616"/>
  <c r="N616"/>
  <c r="O616" s="1"/>
  <c r="J616"/>
  <c r="X615"/>
  <c r="M615"/>
  <c r="L615"/>
  <c r="I615"/>
  <c r="H615"/>
  <c r="G615"/>
  <c r="F615"/>
  <c r="E615"/>
  <c r="J615" s="1"/>
  <c r="X614"/>
  <c r="O614"/>
  <c r="N614"/>
  <c r="J614"/>
  <c r="X613"/>
  <c r="N613"/>
  <c r="O613" s="1"/>
  <c r="O612" s="1"/>
  <c r="J613"/>
  <c r="X612"/>
  <c r="M612"/>
  <c r="M724" s="1"/>
  <c r="L612"/>
  <c r="J612"/>
  <c r="I612"/>
  <c r="H612"/>
  <c r="G612"/>
  <c r="F612"/>
  <c r="E612"/>
  <c r="D610"/>
  <c r="J741" l="1"/>
  <c r="J728"/>
  <c r="J729"/>
  <c r="J732"/>
  <c r="J736"/>
  <c r="J738"/>
  <c r="J740"/>
  <c r="J742"/>
  <c r="J744"/>
  <c r="O857"/>
  <c r="L724"/>
  <c r="N612"/>
  <c r="N615"/>
  <c r="O621"/>
  <c r="N663"/>
  <c r="S680"/>
  <c r="S687"/>
  <c r="O698"/>
  <c r="O706"/>
  <c r="O710"/>
  <c r="N857"/>
  <c r="J743"/>
  <c r="I724"/>
  <c r="O628"/>
  <c r="G724"/>
  <c r="H724"/>
  <c r="F724"/>
  <c r="E724"/>
  <c r="J724" s="1"/>
  <c r="J858"/>
  <c r="J859"/>
  <c r="S857"/>
  <c r="T857"/>
  <c r="X857" s="1"/>
  <c r="O610"/>
  <c r="O615"/>
  <c r="X629"/>
  <c r="T628"/>
  <c r="X628" s="1"/>
  <c r="T610"/>
  <c r="X699"/>
  <c r="T698"/>
  <c r="X698" s="1"/>
  <c r="X707"/>
  <c r="T706"/>
  <c r="X706" s="1"/>
  <c r="X711"/>
  <c r="T710"/>
  <c r="X710" s="1"/>
  <c r="O650"/>
  <c r="O715"/>
  <c r="X716"/>
  <c r="T715"/>
  <c r="X715" s="1"/>
  <c r="N621"/>
  <c r="N628"/>
  <c r="S628"/>
  <c r="T680"/>
  <c r="X680" s="1"/>
  <c r="T687"/>
  <c r="X687" s="1"/>
  <c r="N698"/>
  <c r="S698"/>
  <c r="N706"/>
  <c r="S706"/>
  <c r="N710"/>
  <c r="S710"/>
  <c r="N715"/>
  <c r="S715"/>
  <c r="X720"/>
  <c r="J606"/>
  <c r="B602"/>
  <c r="F601"/>
  <c r="F599"/>
  <c r="B599"/>
  <c r="F598"/>
  <c r="E598"/>
  <c r="B598"/>
  <c r="B596"/>
  <c r="F430"/>
  <c r="H446"/>
  <c r="H430"/>
  <c r="F386"/>
  <c r="J408"/>
  <c r="J407"/>
  <c r="J381"/>
  <c r="J291"/>
  <c r="J290"/>
  <c r="J289"/>
  <c r="B12"/>
  <c r="I446"/>
  <c r="G446"/>
  <c r="F446"/>
  <c r="E446"/>
  <c r="I430"/>
  <c r="G430"/>
  <c r="E430"/>
  <c r="I345"/>
  <c r="H345"/>
  <c r="G345"/>
  <c r="F345"/>
  <c r="E345"/>
  <c r="E178"/>
  <c r="I178"/>
  <c r="Q142" i="4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G72" i="3"/>
  <c r="Z103" i="4"/>
  <c r="AA103"/>
  <c r="AE103" s="1"/>
  <c r="Z101"/>
  <c r="U99"/>
  <c r="N133"/>
  <c r="N128"/>
  <c r="N124"/>
  <c r="N116"/>
  <c r="N112"/>
  <c r="N105"/>
  <c r="N98"/>
  <c r="N88"/>
  <c r="N81"/>
  <c r="N74"/>
  <c r="N68"/>
  <c r="N64"/>
  <c r="N46"/>
  <c r="N39"/>
  <c r="N33"/>
  <c r="N30"/>
  <c r="N142" s="1"/>
  <c r="J583" i="3"/>
  <c r="J582"/>
  <c r="J581"/>
  <c r="J580"/>
  <c r="J579"/>
  <c r="J577"/>
  <c r="J576"/>
  <c r="J575"/>
  <c r="J574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0"/>
  <c r="J529"/>
  <c r="J527"/>
  <c r="J526"/>
  <c r="J525"/>
  <c r="J524"/>
  <c r="J522"/>
  <c r="J521"/>
  <c r="J520"/>
  <c r="J519"/>
  <c r="J517"/>
  <c r="J516"/>
  <c r="J515"/>
  <c r="J514"/>
  <c r="J513"/>
  <c r="J512"/>
  <c r="J510"/>
  <c r="J509"/>
  <c r="J507"/>
  <c r="J506"/>
  <c r="J505"/>
  <c r="J504"/>
  <c r="J502"/>
  <c r="J501"/>
  <c r="J500"/>
  <c r="J498"/>
  <c r="J497"/>
  <c r="J496"/>
  <c r="J495"/>
  <c r="J494"/>
  <c r="J493"/>
  <c r="J492"/>
  <c r="J491"/>
  <c r="J489"/>
  <c r="J488"/>
  <c r="J487"/>
  <c r="J486"/>
  <c r="J485"/>
  <c r="J483"/>
  <c r="J482"/>
  <c r="J481"/>
  <c r="J480"/>
  <c r="J479"/>
  <c r="J478"/>
  <c r="J477"/>
  <c r="J476"/>
  <c r="J475"/>
  <c r="J474"/>
  <c r="J473"/>
  <c r="J472"/>
  <c r="J471"/>
  <c r="J470"/>
  <c r="J469"/>
  <c r="J467"/>
  <c r="J466"/>
  <c r="J464"/>
  <c r="J463"/>
  <c r="J462"/>
  <c r="J461"/>
  <c r="J460"/>
  <c r="J459"/>
  <c r="J457"/>
  <c r="J456"/>
  <c r="J454"/>
  <c r="J453"/>
  <c r="J451"/>
  <c r="J450"/>
  <c r="J449"/>
  <c r="H375"/>
  <c r="G375"/>
  <c r="F375"/>
  <c r="E375"/>
  <c r="H383"/>
  <c r="G383"/>
  <c r="F383"/>
  <c r="E383"/>
  <c r="H386"/>
  <c r="G386"/>
  <c r="E386"/>
  <c r="H389"/>
  <c r="G389"/>
  <c r="F389"/>
  <c r="E389"/>
  <c r="H393"/>
  <c r="G393"/>
  <c r="F393"/>
  <c r="E393"/>
  <c r="G396"/>
  <c r="H396"/>
  <c r="F396"/>
  <c r="E396"/>
  <c r="E413"/>
  <c r="E416" s="1"/>
  <c r="F413"/>
  <c r="G413"/>
  <c r="G416"/>
  <c r="H413"/>
  <c r="H416"/>
  <c r="J415"/>
  <c r="J414"/>
  <c r="J412"/>
  <c r="J411"/>
  <c r="J410"/>
  <c r="J409"/>
  <c r="J405"/>
  <c r="J404"/>
  <c r="J403"/>
  <c r="J402"/>
  <c r="J401"/>
  <c r="J400"/>
  <c r="J398"/>
  <c r="J397"/>
  <c r="J395"/>
  <c r="J394"/>
  <c r="J392"/>
  <c r="J391"/>
  <c r="I389"/>
  <c r="J388"/>
  <c r="J387"/>
  <c r="J385"/>
  <c r="J384"/>
  <c r="J382"/>
  <c r="J380"/>
  <c r="J379"/>
  <c r="J377"/>
  <c r="J376"/>
  <c r="J374"/>
  <c r="J373"/>
  <c r="J372"/>
  <c r="J371"/>
  <c r="J369"/>
  <c r="J368"/>
  <c r="J367"/>
  <c r="J366"/>
  <c r="J365"/>
  <c r="J364"/>
  <c r="J363"/>
  <c r="J361"/>
  <c r="J360"/>
  <c r="J359"/>
  <c r="J358"/>
  <c r="J357"/>
  <c r="J356"/>
  <c r="J355"/>
  <c r="J354"/>
  <c r="J353"/>
  <c r="J352"/>
  <c r="J351"/>
  <c r="J350"/>
  <c r="J349"/>
  <c r="E55"/>
  <c r="F55"/>
  <c r="G55"/>
  <c r="H55"/>
  <c r="J162"/>
  <c r="J161"/>
  <c r="J160"/>
  <c r="J159"/>
  <c r="J158"/>
  <c r="J157"/>
  <c r="J156"/>
  <c r="J155"/>
  <c r="J153"/>
  <c r="J152"/>
  <c r="J151"/>
  <c r="J150"/>
  <c r="J149"/>
  <c r="J148"/>
  <c r="J147"/>
  <c r="J146"/>
  <c r="J144"/>
  <c r="J143"/>
  <c r="J142"/>
  <c r="J141"/>
  <c r="J140"/>
  <c r="J139"/>
  <c r="J138"/>
  <c r="J137"/>
  <c r="J135"/>
  <c r="J134"/>
  <c r="J132"/>
  <c r="J131"/>
  <c r="J130"/>
  <c r="J129"/>
  <c r="J128"/>
  <c r="J127"/>
  <c r="J126"/>
  <c r="J125"/>
  <c r="J124"/>
  <c r="J123"/>
  <c r="J122"/>
  <c r="J121"/>
  <c r="J120"/>
  <c r="J118"/>
  <c r="J117"/>
  <c r="J116"/>
  <c r="J114"/>
  <c r="J113"/>
  <c r="J112"/>
  <c r="J111"/>
  <c r="J110"/>
  <c r="J108"/>
  <c r="J107"/>
  <c r="J106"/>
  <c r="J104"/>
  <c r="J103"/>
  <c r="J102"/>
  <c r="J101"/>
  <c r="J100"/>
  <c r="J99"/>
  <c r="J98"/>
  <c r="J97"/>
  <c r="J96"/>
  <c r="J95"/>
  <c r="J94"/>
  <c r="J93"/>
  <c r="J92"/>
  <c r="J90"/>
  <c r="J89"/>
  <c r="J88"/>
  <c r="J86"/>
  <c r="J85"/>
  <c r="J84"/>
  <c r="J83"/>
  <c r="J82"/>
  <c r="J81"/>
  <c r="J80"/>
  <c r="J79"/>
  <c r="J78"/>
  <c r="J77"/>
  <c r="J76"/>
  <c r="J75"/>
  <c r="J74"/>
  <c r="J73"/>
  <c r="J71"/>
  <c r="J70"/>
  <c r="J69"/>
  <c r="J68"/>
  <c r="J67"/>
  <c r="J66"/>
  <c r="J65"/>
  <c r="J64"/>
  <c r="J63"/>
  <c r="J61"/>
  <c r="J60"/>
  <c r="J59"/>
  <c r="J57"/>
  <c r="J56"/>
  <c r="J54"/>
  <c r="J53"/>
  <c r="J52"/>
  <c r="J51"/>
  <c r="J50"/>
  <c r="J48"/>
  <c r="J47"/>
  <c r="J46"/>
  <c r="J45"/>
  <c r="J43"/>
  <c r="J42"/>
  <c r="J41"/>
  <c r="J40"/>
  <c r="J38"/>
  <c r="J37"/>
  <c r="J36"/>
  <c r="J35"/>
  <c r="J34"/>
  <c r="J32"/>
  <c r="J31"/>
  <c r="J30"/>
  <c r="J29"/>
  <c r="J27"/>
  <c r="J26"/>
  <c r="J25"/>
  <c r="J24"/>
  <c r="J23"/>
  <c r="G578"/>
  <c r="G573"/>
  <c r="G553"/>
  <c r="G531"/>
  <c r="G528"/>
  <c r="G523"/>
  <c r="G518"/>
  <c r="G511"/>
  <c r="G508"/>
  <c r="G503"/>
  <c r="G499"/>
  <c r="G490"/>
  <c r="G484"/>
  <c r="G468"/>
  <c r="G465"/>
  <c r="G458"/>
  <c r="G455"/>
  <c r="G452"/>
  <c r="G448"/>
  <c r="G399"/>
  <c r="G378"/>
  <c r="G370"/>
  <c r="G362"/>
  <c r="G348"/>
  <c r="G178"/>
  <c r="G154"/>
  <c r="G145"/>
  <c r="G136"/>
  <c r="G133"/>
  <c r="G119"/>
  <c r="G115"/>
  <c r="G109"/>
  <c r="G105"/>
  <c r="G91"/>
  <c r="G87"/>
  <c r="G62"/>
  <c r="G58"/>
  <c r="G49"/>
  <c r="G44"/>
  <c r="G39"/>
  <c r="G33"/>
  <c r="G28"/>
  <c r="G22"/>
  <c r="I20" i="4"/>
  <c r="I17"/>
  <c r="B442" i="3"/>
  <c r="B439"/>
  <c r="B426"/>
  <c r="B423"/>
  <c r="B341"/>
  <c r="B338"/>
  <c r="B171"/>
  <c r="B174"/>
  <c r="H287"/>
  <c r="AE67" i="4"/>
  <c r="U67"/>
  <c r="V67" s="1"/>
  <c r="AE66"/>
  <c r="U66"/>
  <c r="AE65"/>
  <c r="U65"/>
  <c r="V65"/>
  <c r="AE64"/>
  <c r="T64"/>
  <c r="S64"/>
  <c r="P64"/>
  <c r="O64"/>
  <c r="M64"/>
  <c r="L64"/>
  <c r="R142"/>
  <c r="C192" i="3"/>
  <c r="H105"/>
  <c r="F105"/>
  <c r="E105"/>
  <c r="E22"/>
  <c r="H508"/>
  <c r="F508"/>
  <c r="E508"/>
  <c r="H136"/>
  <c r="F136"/>
  <c r="E136"/>
  <c r="H145"/>
  <c r="F145"/>
  <c r="E145"/>
  <c r="F439"/>
  <c r="F438"/>
  <c r="F423"/>
  <c r="F422"/>
  <c r="F338"/>
  <c r="F337"/>
  <c r="F171"/>
  <c r="F170"/>
  <c r="L133" i="4"/>
  <c r="L128"/>
  <c r="L124"/>
  <c r="L116"/>
  <c r="L112"/>
  <c r="L105"/>
  <c r="M105"/>
  <c r="L98"/>
  <c r="L88"/>
  <c r="L81"/>
  <c r="L74"/>
  <c r="L68"/>
  <c r="L46"/>
  <c r="L39"/>
  <c r="L33"/>
  <c r="L30"/>
  <c r="E578" i="3"/>
  <c r="E573"/>
  <c r="E553"/>
  <c r="E531"/>
  <c r="E528"/>
  <c r="E523"/>
  <c r="E518"/>
  <c r="E511"/>
  <c r="E503"/>
  <c r="E499"/>
  <c r="E490"/>
  <c r="E484"/>
  <c r="E468"/>
  <c r="E465"/>
  <c r="E458"/>
  <c r="E455"/>
  <c r="E452"/>
  <c r="E448"/>
  <c r="E399"/>
  <c r="E378"/>
  <c r="E370"/>
  <c r="E362"/>
  <c r="E348"/>
  <c r="E154"/>
  <c r="E133"/>
  <c r="E119"/>
  <c r="E115"/>
  <c r="E109"/>
  <c r="E91"/>
  <c r="E87"/>
  <c r="E72"/>
  <c r="E62"/>
  <c r="E58"/>
  <c r="E49"/>
  <c r="E44"/>
  <c r="E39"/>
  <c r="E33"/>
  <c r="E28"/>
  <c r="F441"/>
  <c r="F425"/>
  <c r="F340"/>
  <c r="F173"/>
  <c r="U138" i="4"/>
  <c r="U134"/>
  <c r="Z127"/>
  <c r="AA127" s="1"/>
  <c r="AE127" s="1"/>
  <c r="U123"/>
  <c r="V123"/>
  <c r="Z120"/>
  <c r="AA120"/>
  <c r="AE120" s="1"/>
  <c r="U118"/>
  <c r="Z111"/>
  <c r="AA111" s="1"/>
  <c r="AE111" s="1"/>
  <c r="U110"/>
  <c r="V110" s="1"/>
  <c r="Z109"/>
  <c r="AA109" s="1"/>
  <c r="AE109" s="1"/>
  <c r="U87"/>
  <c r="V87" s="1"/>
  <c r="U83"/>
  <c r="U72"/>
  <c r="V72" s="1"/>
  <c r="U70"/>
  <c r="Z63"/>
  <c r="AA63" s="1"/>
  <c r="AE63" s="1"/>
  <c r="Z61"/>
  <c r="AA61" s="1"/>
  <c r="AE61" s="1"/>
  <c r="Z54"/>
  <c r="Z52"/>
  <c r="Z50"/>
  <c r="U45"/>
  <c r="V45"/>
  <c r="U43"/>
  <c r="U41"/>
  <c r="U38"/>
  <c r="V38"/>
  <c r="U36"/>
  <c r="V36"/>
  <c r="M133"/>
  <c r="M128"/>
  <c r="M124"/>
  <c r="M116"/>
  <c r="M112"/>
  <c r="M98"/>
  <c r="M88"/>
  <c r="M81"/>
  <c r="M74"/>
  <c r="M68"/>
  <c r="M46"/>
  <c r="M39"/>
  <c r="M33"/>
  <c r="M30"/>
  <c r="O133"/>
  <c r="O128"/>
  <c r="O124"/>
  <c r="O116"/>
  <c r="O112"/>
  <c r="O105"/>
  <c r="O98"/>
  <c r="O88"/>
  <c r="O81"/>
  <c r="O74"/>
  <c r="O68"/>
  <c r="O46"/>
  <c r="O39"/>
  <c r="O33"/>
  <c r="O30"/>
  <c r="O142"/>
  <c r="Q146"/>
  <c r="Z138"/>
  <c r="AE136"/>
  <c r="Z135"/>
  <c r="AA135" s="1"/>
  <c r="U135"/>
  <c r="V135"/>
  <c r="Z134"/>
  <c r="AA134"/>
  <c r="AD133"/>
  <c r="AC133"/>
  <c r="AB133"/>
  <c r="Y133"/>
  <c r="X133"/>
  <c r="T133"/>
  <c r="S133"/>
  <c r="Z132"/>
  <c r="AA132" s="1"/>
  <c r="U132"/>
  <c r="V132"/>
  <c r="Z130"/>
  <c r="U130"/>
  <c r="AD128"/>
  <c r="AC128"/>
  <c r="AB128"/>
  <c r="Y128"/>
  <c r="X128"/>
  <c r="T128"/>
  <c r="S128"/>
  <c r="P128"/>
  <c r="U127"/>
  <c r="V127"/>
  <c r="Z126"/>
  <c r="AD124"/>
  <c r="AC124"/>
  <c r="AB124"/>
  <c r="Y124"/>
  <c r="X124"/>
  <c r="T124"/>
  <c r="S124"/>
  <c r="Z123"/>
  <c r="AA123"/>
  <c r="AE123" s="1"/>
  <c r="Z122"/>
  <c r="AA122" s="1"/>
  <c r="AE122" s="1"/>
  <c r="U122"/>
  <c r="V122" s="1"/>
  <c r="U120"/>
  <c r="V120" s="1"/>
  <c r="Z119"/>
  <c r="AA119" s="1"/>
  <c r="AE119" s="1"/>
  <c r="U119"/>
  <c r="V119" s="1"/>
  <c r="Z118"/>
  <c r="Z117"/>
  <c r="AA117" s="1"/>
  <c r="U117"/>
  <c r="V117" s="1"/>
  <c r="AD116"/>
  <c r="AC116"/>
  <c r="AB116"/>
  <c r="Y116"/>
  <c r="X116"/>
  <c r="T116"/>
  <c r="S116"/>
  <c r="Z115"/>
  <c r="AA115" s="1"/>
  <c r="AE115" s="1"/>
  <c r="U115"/>
  <c r="V115" s="1"/>
  <c r="AE114"/>
  <c r="AE113"/>
  <c r="AE112"/>
  <c r="U111"/>
  <c r="V111" s="1"/>
  <c r="Z110"/>
  <c r="AA110" s="1"/>
  <c r="AE110" s="1"/>
  <c r="U109"/>
  <c r="V109" s="1"/>
  <c r="Z108"/>
  <c r="AA108" s="1"/>
  <c r="U108"/>
  <c r="V108" s="1"/>
  <c r="Z107"/>
  <c r="U107"/>
  <c r="Z106"/>
  <c r="AA106" s="1"/>
  <c r="AE106" s="1"/>
  <c r="U106"/>
  <c r="V106" s="1"/>
  <c r="V105" s="1"/>
  <c r="AD105"/>
  <c r="AC105"/>
  <c r="AB105"/>
  <c r="Y105"/>
  <c r="X105"/>
  <c r="T105"/>
  <c r="S105"/>
  <c r="P105"/>
  <c r="Z104"/>
  <c r="AA104" s="1"/>
  <c r="AE104" s="1"/>
  <c r="U104"/>
  <c r="V104"/>
  <c r="U103"/>
  <c r="V103"/>
  <c r="Z102"/>
  <c r="AA102"/>
  <c r="AE102" s="1"/>
  <c r="U102"/>
  <c r="V102" s="1"/>
  <c r="U101"/>
  <c r="V101" s="1"/>
  <c r="Z100"/>
  <c r="AA100" s="1"/>
  <c r="U100"/>
  <c r="V100" s="1"/>
  <c r="Z99"/>
  <c r="AA99" s="1"/>
  <c r="AE99" s="1"/>
  <c r="AD98"/>
  <c r="AC98"/>
  <c r="AB98"/>
  <c r="Y98"/>
  <c r="X98"/>
  <c r="T98"/>
  <c r="S98"/>
  <c r="P98"/>
  <c r="AE97"/>
  <c r="AE96"/>
  <c r="U96"/>
  <c r="V96" s="1"/>
  <c r="Z95"/>
  <c r="AA95" s="1"/>
  <c r="AE95" s="1"/>
  <c r="U95"/>
  <c r="V95" s="1"/>
  <c r="AE94"/>
  <c r="AE93"/>
  <c r="AE92"/>
  <c r="AE91"/>
  <c r="AE90"/>
  <c r="AE89"/>
  <c r="AE88"/>
  <c r="P88"/>
  <c r="AE87"/>
  <c r="AE86"/>
  <c r="U86"/>
  <c r="V86" s="1"/>
  <c r="AE85"/>
  <c r="U85"/>
  <c r="V85"/>
  <c r="AE84"/>
  <c r="U84"/>
  <c r="V84" s="1"/>
  <c r="AE83"/>
  <c r="AE82"/>
  <c r="U82"/>
  <c r="AE81"/>
  <c r="T81"/>
  <c r="S81"/>
  <c r="P81"/>
  <c r="AE80"/>
  <c r="U80"/>
  <c r="V80" s="1"/>
  <c r="AE79"/>
  <c r="U79"/>
  <c r="V79"/>
  <c r="AE78"/>
  <c r="U78"/>
  <c r="V78" s="1"/>
  <c r="AE77"/>
  <c r="U77"/>
  <c r="V77" s="1"/>
  <c r="AE76"/>
  <c r="U76"/>
  <c r="V76" s="1"/>
  <c r="AE75"/>
  <c r="U75"/>
  <c r="V75" s="1"/>
  <c r="V74" s="1"/>
  <c r="AE74"/>
  <c r="T74"/>
  <c r="S74"/>
  <c r="P74"/>
  <c r="AE73"/>
  <c r="U73"/>
  <c r="V73"/>
  <c r="AE72"/>
  <c r="AE71"/>
  <c r="U71"/>
  <c r="V71"/>
  <c r="AE70"/>
  <c r="AE69"/>
  <c r="U69"/>
  <c r="AE68"/>
  <c r="T68"/>
  <c r="S68"/>
  <c r="P68"/>
  <c r="U63"/>
  <c r="V63" s="1"/>
  <c r="AE62"/>
  <c r="U62"/>
  <c r="V62" s="1"/>
  <c r="U61"/>
  <c r="V61" s="1"/>
  <c r="Z60"/>
  <c r="AA60" s="1"/>
  <c r="AE60" s="1"/>
  <c r="U60"/>
  <c r="V60" s="1"/>
  <c r="AE59"/>
  <c r="U59"/>
  <c r="V59" s="1"/>
  <c r="Z58"/>
  <c r="AA58" s="1"/>
  <c r="AE58" s="1"/>
  <c r="U58"/>
  <c r="V58" s="1"/>
  <c r="AE57"/>
  <c r="U57"/>
  <c r="V57" s="1"/>
  <c r="AE56"/>
  <c r="U56"/>
  <c r="V56" s="1"/>
  <c r="AE55"/>
  <c r="U55"/>
  <c r="V55"/>
  <c r="AA54"/>
  <c r="AE54"/>
  <c r="U54"/>
  <c r="V54"/>
  <c r="Z53"/>
  <c r="AA53"/>
  <c r="AE53" s="1"/>
  <c r="U53"/>
  <c r="V53" s="1"/>
  <c r="U52"/>
  <c r="V52" s="1"/>
  <c r="Z51"/>
  <c r="AA51" s="1"/>
  <c r="AE51" s="1"/>
  <c r="U51"/>
  <c r="V51" s="1"/>
  <c r="AA50"/>
  <c r="AE50" s="1"/>
  <c r="U50"/>
  <c r="V50" s="1"/>
  <c r="Z49"/>
  <c r="AA49" s="1"/>
  <c r="AE49" s="1"/>
  <c r="U49"/>
  <c r="V49" s="1"/>
  <c r="U48"/>
  <c r="V48" s="1"/>
  <c r="Z47"/>
  <c r="AA47" s="1"/>
  <c r="U47"/>
  <c r="V47" s="1"/>
  <c r="AD46"/>
  <c r="AC46"/>
  <c r="AB46"/>
  <c r="AB142" s="1"/>
  <c r="Y46"/>
  <c r="X46"/>
  <c r="T46"/>
  <c r="S46"/>
  <c r="AE45"/>
  <c r="AE44"/>
  <c r="U44"/>
  <c r="V44" s="1"/>
  <c r="AE43"/>
  <c r="V43"/>
  <c r="AE42"/>
  <c r="U42"/>
  <c r="V42"/>
  <c r="AE41"/>
  <c r="J41"/>
  <c r="AE40"/>
  <c r="U40"/>
  <c r="V40" s="1"/>
  <c r="V39" s="1"/>
  <c r="AE39"/>
  <c r="T39"/>
  <c r="S39"/>
  <c r="P39"/>
  <c r="AE38"/>
  <c r="AE37"/>
  <c r="U37"/>
  <c r="V37" s="1"/>
  <c r="AE36"/>
  <c r="AE35"/>
  <c r="U35"/>
  <c r="V35" s="1"/>
  <c r="AE34"/>
  <c r="AE33"/>
  <c r="T33"/>
  <c r="S33"/>
  <c r="AE32"/>
  <c r="U32"/>
  <c r="V32" s="1"/>
  <c r="AE31"/>
  <c r="U31"/>
  <c r="V31"/>
  <c r="AE30"/>
  <c r="T30"/>
  <c r="S30"/>
  <c r="I19"/>
  <c r="L16"/>
  <c r="I16"/>
  <c r="I14"/>
  <c r="F578" i="3"/>
  <c r="F573"/>
  <c r="F553"/>
  <c r="F531"/>
  <c r="F528"/>
  <c r="F523"/>
  <c r="F518"/>
  <c r="F511"/>
  <c r="F503"/>
  <c r="F499"/>
  <c r="F490"/>
  <c r="F484"/>
  <c r="F468"/>
  <c r="F465"/>
  <c r="F458"/>
  <c r="F455"/>
  <c r="F452"/>
  <c r="F448"/>
  <c r="F399"/>
  <c r="F378"/>
  <c r="F370"/>
  <c r="F362"/>
  <c r="F348"/>
  <c r="F205"/>
  <c r="F178"/>
  <c r="F154"/>
  <c r="F133"/>
  <c r="F119"/>
  <c r="F115"/>
  <c r="F109"/>
  <c r="F91"/>
  <c r="F87"/>
  <c r="F72"/>
  <c r="F62"/>
  <c r="F58"/>
  <c r="F49"/>
  <c r="F44"/>
  <c r="F39"/>
  <c r="F33"/>
  <c r="F28"/>
  <c r="F22"/>
  <c r="H578"/>
  <c r="H573"/>
  <c r="H553"/>
  <c r="H531"/>
  <c r="H528"/>
  <c r="H523"/>
  <c r="H518"/>
  <c r="H511"/>
  <c r="H503"/>
  <c r="H499"/>
  <c r="H490"/>
  <c r="H484"/>
  <c r="H468"/>
  <c r="H465"/>
  <c r="H458"/>
  <c r="H455"/>
  <c r="H452"/>
  <c r="H448"/>
  <c r="H399"/>
  <c r="H378"/>
  <c r="H370"/>
  <c r="H362"/>
  <c r="H348"/>
  <c r="H265"/>
  <c r="H211"/>
  <c r="H178"/>
  <c r="H154"/>
  <c r="H133"/>
  <c r="H119"/>
  <c r="H115"/>
  <c r="H109"/>
  <c r="H91"/>
  <c r="H87"/>
  <c r="H72"/>
  <c r="H62"/>
  <c r="H58"/>
  <c r="H49"/>
  <c r="H44"/>
  <c r="H39"/>
  <c r="H33"/>
  <c r="H28"/>
  <c r="H22"/>
  <c r="E438"/>
  <c r="B438"/>
  <c r="E422"/>
  <c r="B422"/>
  <c r="E337"/>
  <c r="B337"/>
  <c r="E285"/>
  <c r="E281"/>
  <c r="W276"/>
  <c r="E276"/>
  <c r="U273"/>
  <c r="W272"/>
  <c r="E272"/>
  <c r="I271"/>
  <c r="L270"/>
  <c r="M269"/>
  <c r="Q268"/>
  <c r="T265"/>
  <c r="I265"/>
  <c r="Q264"/>
  <c r="V259"/>
  <c r="W258"/>
  <c r="E258"/>
  <c r="I257"/>
  <c r="L255"/>
  <c r="M254"/>
  <c r="Q253"/>
  <c r="E253"/>
  <c r="R252"/>
  <c r="I252"/>
  <c r="U251"/>
  <c r="L251"/>
  <c r="V250"/>
  <c r="M250"/>
  <c r="I250"/>
  <c r="W245"/>
  <c r="U245"/>
  <c r="S245"/>
  <c r="Q245"/>
  <c r="N245"/>
  <c r="L245"/>
  <c r="E245"/>
  <c r="V244"/>
  <c r="T244"/>
  <c r="R244"/>
  <c r="O244"/>
  <c r="M244"/>
  <c r="I244"/>
  <c r="W243"/>
  <c r="U243"/>
  <c r="S243"/>
  <c r="Q243"/>
  <c r="N243"/>
  <c r="L243"/>
  <c r="E243"/>
  <c r="V242"/>
  <c r="T242"/>
  <c r="R242"/>
  <c r="O242"/>
  <c r="M242"/>
  <c r="I242"/>
  <c r="W241"/>
  <c r="U241"/>
  <c r="S241"/>
  <c r="Q241"/>
  <c r="N241"/>
  <c r="L241"/>
  <c r="E241"/>
  <c r="V240"/>
  <c r="T240"/>
  <c r="R240"/>
  <c r="O240"/>
  <c r="M240"/>
  <c r="I240"/>
  <c r="W237"/>
  <c r="U237"/>
  <c r="S237"/>
  <c r="Q237"/>
  <c r="L237"/>
  <c r="E237"/>
  <c r="V236"/>
  <c r="T236"/>
  <c r="R236"/>
  <c r="M236"/>
  <c r="I236"/>
  <c r="E236"/>
  <c r="W235"/>
  <c r="V235"/>
  <c r="U235"/>
  <c r="T235"/>
  <c r="S235"/>
  <c r="R235"/>
  <c r="Q235"/>
  <c r="M235"/>
  <c r="L235"/>
  <c r="I235"/>
  <c r="E235"/>
  <c r="W234"/>
  <c r="V234"/>
  <c r="U234"/>
  <c r="T234"/>
  <c r="S234"/>
  <c r="R234"/>
  <c r="Q234"/>
  <c r="M234"/>
  <c r="L234"/>
  <c r="I234"/>
  <c r="E234"/>
  <c r="W233"/>
  <c r="V233"/>
  <c r="U233"/>
  <c r="T233"/>
  <c r="S233"/>
  <c r="R233"/>
  <c r="Q233"/>
  <c r="M233"/>
  <c r="L233"/>
  <c r="I233"/>
  <c r="E233"/>
  <c r="W227"/>
  <c r="V227"/>
  <c r="U227"/>
  <c r="T227"/>
  <c r="S227"/>
  <c r="R227"/>
  <c r="Q227"/>
  <c r="M227"/>
  <c r="L227"/>
  <c r="I227"/>
  <c r="E227"/>
  <c r="W226"/>
  <c r="V226"/>
  <c r="U226"/>
  <c r="T226"/>
  <c r="S226"/>
  <c r="R226"/>
  <c r="Q226"/>
  <c r="M226"/>
  <c r="L226"/>
  <c r="I226"/>
  <c r="E226"/>
  <c r="W224"/>
  <c r="V224"/>
  <c r="U224"/>
  <c r="T224"/>
  <c r="S224"/>
  <c r="R224"/>
  <c r="Q224"/>
  <c r="M224"/>
  <c r="L224"/>
  <c r="I224"/>
  <c r="E224"/>
  <c r="W223"/>
  <c r="V223"/>
  <c r="U223"/>
  <c r="T223"/>
  <c r="S223"/>
  <c r="R223"/>
  <c r="Q223"/>
  <c r="M223"/>
  <c r="L223"/>
  <c r="I223"/>
  <c r="E223"/>
  <c r="W222"/>
  <c r="V222"/>
  <c r="U222"/>
  <c r="T222"/>
  <c r="S222"/>
  <c r="R222"/>
  <c r="Q222"/>
  <c r="M222"/>
  <c r="L222"/>
  <c r="I222"/>
  <c r="E222"/>
  <c r="W221"/>
  <c r="V221"/>
  <c r="U221"/>
  <c r="T221"/>
  <c r="S221"/>
  <c r="R221"/>
  <c r="Q221"/>
  <c r="M221"/>
  <c r="L221"/>
  <c r="I221"/>
  <c r="E221"/>
  <c r="W220"/>
  <c r="V220"/>
  <c r="U220"/>
  <c r="T220"/>
  <c r="S220"/>
  <c r="R220"/>
  <c r="Q220"/>
  <c r="M220"/>
  <c r="L220"/>
  <c r="I220"/>
  <c r="E220"/>
  <c r="W214"/>
  <c r="V214"/>
  <c r="U214"/>
  <c r="R214"/>
  <c r="Q214"/>
  <c r="M214"/>
  <c r="L214"/>
  <c r="I214"/>
  <c r="E214"/>
  <c r="W213"/>
  <c r="V213"/>
  <c r="U213"/>
  <c r="T213"/>
  <c r="S213"/>
  <c r="R213"/>
  <c r="Q213"/>
  <c r="M213"/>
  <c r="L213"/>
  <c r="I213"/>
  <c r="E213"/>
  <c r="W212"/>
  <c r="V212"/>
  <c r="U212"/>
  <c r="R212"/>
  <c r="Q212"/>
  <c r="M212"/>
  <c r="L212"/>
  <c r="I212"/>
  <c r="E212"/>
  <c r="W211"/>
  <c r="V211"/>
  <c r="U211"/>
  <c r="R211"/>
  <c r="Q211"/>
  <c r="M211"/>
  <c r="L211"/>
  <c r="I211"/>
  <c r="E211"/>
  <c r="W209"/>
  <c r="V209"/>
  <c r="U209"/>
  <c r="R209"/>
  <c r="Q209"/>
  <c r="M209"/>
  <c r="L209"/>
  <c r="I209"/>
  <c r="E209"/>
  <c r="W208"/>
  <c r="V208"/>
  <c r="U208"/>
  <c r="T208"/>
  <c r="S208"/>
  <c r="R208"/>
  <c r="Q208"/>
  <c r="M208"/>
  <c r="L208"/>
  <c r="I208"/>
  <c r="E208"/>
  <c r="W207"/>
  <c r="V207"/>
  <c r="U207"/>
  <c r="T207"/>
  <c r="S207"/>
  <c r="R207"/>
  <c r="Q207"/>
  <c r="M207"/>
  <c r="L207"/>
  <c r="I207"/>
  <c r="E207"/>
  <c r="W206"/>
  <c r="V206"/>
  <c r="U206"/>
  <c r="T206"/>
  <c r="S206"/>
  <c r="R206"/>
  <c r="Q206"/>
  <c r="M206"/>
  <c r="L206"/>
  <c r="I206"/>
  <c r="E206"/>
  <c r="W205"/>
  <c r="V205"/>
  <c r="U205"/>
  <c r="R205"/>
  <c r="Q205"/>
  <c r="M205"/>
  <c r="L205"/>
  <c r="I205"/>
  <c r="E205"/>
  <c r="W204"/>
  <c r="V204"/>
  <c r="U204"/>
  <c r="R204"/>
  <c r="Q204"/>
  <c r="M204"/>
  <c r="L204"/>
  <c r="I204"/>
  <c r="E204"/>
  <c r="W203"/>
  <c r="V203"/>
  <c r="U203"/>
  <c r="R203"/>
  <c r="Q203"/>
  <c r="M203"/>
  <c r="L203"/>
  <c r="I203"/>
  <c r="E203"/>
  <c r="W202"/>
  <c r="V202"/>
  <c r="U202"/>
  <c r="R202"/>
  <c r="Q202"/>
  <c r="M202"/>
  <c r="L202"/>
  <c r="I202"/>
  <c r="E202"/>
  <c r="W201"/>
  <c r="V201"/>
  <c r="U201"/>
  <c r="R201"/>
  <c r="Q201"/>
  <c r="M201"/>
  <c r="L201"/>
  <c r="I201"/>
  <c r="E201"/>
  <c r="W200"/>
  <c r="V200"/>
  <c r="U200"/>
  <c r="R200"/>
  <c r="Q200"/>
  <c r="M200"/>
  <c r="L200"/>
  <c r="I200"/>
  <c r="E200"/>
  <c r="W199"/>
  <c r="V199"/>
  <c r="U199"/>
  <c r="R199"/>
  <c r="Q199"/>
  <c r="M199"/>
  <c r="L199"/>
  <c r="I199"/>
  <c r="E199"/>
  <c r="W198"/>
  <c r="V198"/>
  <c r="U198"/>
  <c r="R198"/>
  <c r="Q198"/>
  <c r="M198"/>
  <c r="L198"/>
  <c r="I198"/>
  <c r="E198"/>
  <c r="W195"/>
  <c r="V195"/>
  <c r="U195"/>
  <c r="T195"/>
  <c r="S195"/>
  <c r="R195"/>
  <c r="Q195"/>
  <c r="M195"/>
  <c r="L195"/>
  <c r="I195"/>
  <c r="E195"/>
  <c r="W194"/>
  <c r="V194"/>
  <c r="U194"/>
  <c r="T194"/>
  <c r="S194"/>
  <c r="R194"/>
  <c r="Q194"/>
  <c r="M194"/>
  <c r="L194"/>
  <c r="I194"/>
  <c r="E194"/>
  <c r="W193"/>
  <c r="V193"/>
  <c r="U193"/>
  <c r="T193"/>
  <c r="S193"/>
  <c r="R193"/>
  <c r="Q193"/>
  <c r="M193"/>
  <c r="L193"/>
  <c r="I193"/>
  <c r="E193"/>
  <c r="I192"/>
  <c r="W191"/>
  <c r="V191"/>
  <c r="U191"/>
  <c r="T191"/>
  <c r="S191"/>
  <c r="R191"/>
  <c r="Q191"/>
  <c r="M191"/>
  <c r="L191"/>
  <c r="I191"/>
  <c r="E191"/>
  <c r="W189"/>
  <c r="V189"/>
  <c r="U189"/>
  <c r="T189"/>
  <c r="S189"/>
  <c r="R189"/>
  <c r="Q189"/>
  <c r="M189"/>
  <c r="L189"/>
  <c r="I189"/>
  <c r="E189"/>
  <c r="W188"/>
  <c r="V188"/>
  <c r="U188"/>
  <c r="T188"/>
  <c r="S188"/>
  <c r="R188"/>
  <c r="Q188"/>
  <c r="M188"/>
  <c r="L188"/>
  <c r="I188"/>
  <c r="E188"/>
  <c r="W187"/>
  <c r="V187"/>
  <c r="U187"/>
  <c r="T187"/>
  <c r="S187"/>
  <c r="R187"/>
  <c r="Q187"/>
  <c r="M187"/>
  <c r="L187"/>
  <c r="I187"/>
  <c r="E187"/>
  <c r="W186"/>
  <c r="V186"/>
  <c r="U186"/>
  <c r="T186"/>
  <c r="S186"/>
  <c r="R186"/>
  <c r="Q186"/>
  <c r="M186"/>
  <c r="L186"/>
  <c r="I186"/>
  <c r="E186"/>
  <c r="W185"/>
  <c r="V185"/>
  <c r="U185"/>
  <c r="T185"/>
  <c r="S185"/>
  <c r="R185"/>
  <c r="Q185"/>
  <c r="M185"/>
  <c r="L185"/>
  <c r="I185"/>
  <c r="E185"/>
  <c r="W183"/>
  <c r="V183"/>
  <c r="U183"/>
  <c r="T183"/>
  <c r="S183"/>
  <c r="R183"/>
  <c r="Q183"/>
  <c r="M183"/>
  <c r="L183"/>
  <c r="I183"/>
  <c r="E183"/>
  <c r="W182"/>
  <c r="V182"/>
  <c r="U182"/>
  <c r="T182"/>
  <c r="S182"/>
  <c r="R182"/>
  <c r="Q182"/>
  <c r="M182"/>
  <c r="L182"/>
  <c r="E182"/>
  <c r="E170"/>
  <c r="B170"/>
  <c r="U74" i="4"/>
  <c r="Z133"/>
  <c r="V107"/>
  <c r="U105"/>
  <c r="V118"/>
  <c r="AA126"/>
  <c r="AE126" s="1"/>
  <c r="V130"/>
  <c r="V69"/>
  <c r="V82"/>
  <c r="AA107"/>
  <c r="AE107"/>
  <c r="Z105"/>
  <c r="AA118"/>
  <c r="AE118" s="1"/>
  <c r="AA130"/>
  <c r="AE130" s="1"/>
  <c r="P30"/>
  <c r="P142" s="1"/>
  <c r="I49" i="3"/>
  <c r="J49" s="1"/>
  <c r="I28"/>
  <c r="I370"/>
  <c r="U192"/>
  <c r="I39"/>
  <c r="J39" s="1"/>
  <c r="I133"/>
  <c r="I145"/>
  <c r="M192"/>
  <c r="I33"/>
  <c r="J33"/>
  <c r="I62"/>
  <c r="W192"/>
  <c r="H192"/>
  <c r="L192"/>
  <c r="I72"/>
  <c r="I87"/>
  <c r="I91"/>
  <c r="I109"/>
  <c r="I119"/>
  <c r="I448"/>
  <c r="I455"/>
  <c r="J455"/>
  <c r="I484"/>
  <c r="J484"/>
  <c r="I511"/>
  <c r="I523"/>
  <c r="J523" s="1"/>
  <c r="S192"/>
  <c r="Q192"/>
  <c r="T192"/>
  <c r="I378"/>
  <c r="B425"/>
  <c r="I531"/>
  <c r="I136"/>
  <c r="I22"/>
  <c r="I58"/>
  <c r="I362"/>
  <c r="I399"/>
  <c r="I348"/>
  <c r="J348" s="1"/>
  <c r="F416"/>
  <c r="E192"/>
  <c r="J192" s="1"/>
  <c r="F192"/>
  <c r="V192"/>
  <c r="R192"/>
  <c r="Z48" i="4"/>
  <c r="AA48" s="1"/>
  <c r="AE48" s="1"/>
  <c r="P46"/>
  <c r="U34"/>
  <c r="U33"/>
  <c r="P33"/>
  <c r="U126"/>
  <c r="V126" s="1"/>
  <c r="P124"/>
  <c r="E163" i="3"/>
  <c r="M16" i="4"/>
  <c r="B441" i="3"/>
  <c r="V70" i="4"/>
  <c r="U68"/>
  <c r="V66"/>
  <c r="U64"/>
  <c r="P116"/>
  <c r="U39"/>
  <c r="V41"/>
  <c r="AA52"/>
  <c r="AE52" s="1"/>
  <c r="V83"/>
  <c r="U81"/>
  <c r="V134"/>
  <c r="V133" s="1"/>
  <c r="U133"/>
  <c r="P112"/>
  <c r="P133"/>
  <c r="U121"/>
  <c r="V121" s="1"/>
  <c r="Z121"/>
  <c r="AA121" s="1"/>
  <c r="AE121" s="1"/>
  <c r="Z125"/>
  <c r="Z124" s="1"/>
  <c r="U125"/>
  <c r="V125" s="1"/>
  <c r="V124" s="1"/>
  <c r="U129"/>
  <c r="Z129"/>
  <c r="AA129"/>
  <c r="Z131"/>
  <c r="AA131"/>
  <c r="U131"/>
  <c r="V131"/>
  <c r="N182" i="3"/>
  <c r="N187"/>
  <c r="S198"/>
  <c r="S200"/>
  <c r="S202"/>
  <c r="S204"/>
  <c r="N198"/>
  <c r="N200"/>
  <c r="O202"/>
  <c r="N201"/>
  <c r="O203"/>
  <c r="O209"/>
  <c r="O250"/>
  <c r="N214"/>
  <c r="O251"/>
  <c r="O255"/>
  <c r="O259"/>
  <c r="N268"/>
  <c r="N270"/>
  <c r="N272"/>
  <c r="N280"/>
  <c r="N282"/>
  <c r="N286"/>
  <c r="N269"/>
  <c r="N271"/>
  <c r="N277"/>
  <c r="O281"/>
  <c r="N285"/>
  <c r="M17" i="4"/>
  <c r="M19"/>
  <c r="Q144"/>
  <c r="B173" i="3"/>
  <c r="B340"/>
  <c r="X234"/>
  <c r="X220"/>
  <c r="O234"/>
  <c r="N234"/>
  <c r="M292"/>
  <c r="I452"/>
  <c r="I458"/>
  <c r="I503"/>
  <c r="I528"/>
  <c r="I553"/>
  <c r="I238"/>
  <c r="T238"/>
  <c r="F292"/>
  <c r="L292"/>
  <c r="N192"/>
  <c r="T201"/>
  <c r="X201" s="1"/>
  <c r="S203"/>
  <c r="N213"/>
  <c r="S252"/>
  <c r="N186"/>
  <c r="N207"/>
  <c r="S209"/>
  <c r="T254"/>
  <c r="S274"/>
  <c r="I217"/>
  <c r="U238"/>
  <c r="S238"/>
  <c r="Q238"/>
  <c r="L238"/>
  <c r="H238"/>
  <c r="E238"/>
  <c r="J238" s="1"/>
  <c r="V218"/>
  <c r="T218"/>
  <c r="R218"/>
  <c r="M218"/>
  <c r="I218"/>
  <c r="F218"/>
  <c r="W217"/>
  <c r="U217"/>
  <c r="S217"/>
  <c r="Q217"/>
  <c r="L217"/>
  <c r="H217"/>
  <c r="E217"/>
  <c r="V216"/>
  <c r="T216"/>
  <c r="R216"/>
  <c r="L216"/>
  <c r="H216"/>
  <c r="E216"/>
  <c r="I182"/>
  <c r="N188"/>
  <c r="R292"/>
  <c r="V292"/>
  <c r="S205"/>
  <c r="N218"/>
  <c r="I468"/>
  <c r="F584"/>
  <c r="I465"/>
  <c r="I518"/>
  <c r="Q292"/>
  <c r="U292"/>
  <c r="W292"/>
  <c r="O236"/>
  <c r="N236"/>
  <c r="I573"/>
  <c r="J573" s="1"/>
  <c r="I578"/>
  <c r="T269"/>
  <c r="S269"/>
  <c r="H584"/>
  <c r="I490"/>
  <c r="I499"/>
  <c r="H292"/>
  <c r="N191"/>
  <c r="E292"/>
  <c r="S211"/>
  <c r="N202"/>
  <c r="I154"/>
  <c r="F238"/>
  <c r="G234"/>
  <c r="G235"/>
  <c r="V217"/>
  <c r="Q216"/>
  <c r="F286"/>
  <c r="F283"/>
  <c r="F281"/>
  <c r="F277"/>
  <c r="F274"/>
  <c r="F272"/>
  <c r="F270"/>
  <c r="F268"/>
  <c r="F264"/>
  <c r="F258"/>
  <c r="F255"/>
  <c r="F253"/>
  <c r="F251"/>
  <c r="F245"/>
  <c r="F243"/>
  <c r="F241"/>
  <c r="F236"/>
  <c r="F234"/>
  <c r="F227"/>
  <c r="F224"/>
  <c r="F222"/>
  <c r="F220"/>
  <c r="F213"/>
  <c r="F211"/>
  <c r="F208"/>
  <c r="F206"/>
  <c r="F204"/>
  <c r="F202"/>
  <c r="F200"/>
  <c r="F198"/>
  <c r="F194"/>
  <c r="N216"/>
  <c r="R238"/>
  <c r="U218"/>
  <c r="H218"/>
  <c r="R217"/>
  <c r="U216"/>
  <c r="I216"/>
  <c r="F216"/>
  <c r="M216"/>
  <c r="S216"/>
  <c r="W216"/>
  <c r="M217"/>
  <c r="T217"/>
  <c r="E218"/>
  <c r="J218" s="1"/>
  <c r="L218"/>
  <c r="S218"/>
  <c r="W218"/>
  <c r="M238"/>
  <c r="V238"/>
  <c r="W238"/>
  <c r="B335"/>
  <c r="B436"/>
  <c r="B420"/>
  <c r="B168"/>
  <c r="O191"/>
  <c r="S277"/>
  <c r="O208"/>
  <c r="N208"/>
  <c r="S212"/>
  <c r="T212"/>
  <c r="X212" s="1"/>
  <c r="T283"/>
  <c r="S283"/>
  <c r="N217"/>
  <c r="O187"/>
  <c r="N254"/>
  <c r="O192"/>
  <c r="S286"/>
  <c r="S254"/>
  <c r="N259"/>
  <c r="O200"/>
  <c r="O286"/>
  <c r="S255"/>
  <c r="T286"/>
  <c r="S257"/>
  <c r="T257"/>
  <c r="S259"/>
  <c r="O186"/>
  <c r="O277"/>
  <c r="N203"/>
  <c r="O194"/>
  <c r="S271"/>
  <c r="S282"/>
  <c r="T274"/>
  <c r="O198"/>
  <c r="N250"/>
  <c r="O282"/>
  <c r="S268"/>
  <c r="N220"/>
  <c r="O220"/>
  <c r="O206"/>
  <c r="N206"/>
  <c r="S251"/>
  <c r="N194"/>
  <c r="O188"/>
  <c r="O213"/>
  <c r="N283"/>
  <c r="O270"/>
  <c r="O280"/>
  <c r="Q218"/>
  <c r="F217"/>
  <c r="E210"/>
  <c r="H210"/>
  <c r="L210"/>
  <c r="N210"/>
  <c r="Q210"/>
  <c r="S210"/>
  <c r="U210"/>
  <c r="W210"/>
  <c r="F210"/>
  <c r="I210"/>
  <c r="M210"/>
  <c r="R210"/>
  <c r="T210"/>
  <c r="T277"/>
  <c r="O211"/>
  <c r="N211"/>
  <c r="N205"/>
  <c r="O205"/>
  <c r="N252"/>
  <c r="O252"/>
  <c r="O193"/>
  <c r="O227"/>
  <c r="N227"/>
  <c r="T214"/>
  <c r="X214" s="1"/>
  <c r="S214"/>
  <c r="O222"/>
  <c r="N222"/>
  <c r="Q143" i="4"/>
  <c r="V138"/>
  <c r="T142"/>
  <c r="AA138"/>
  <c r="N223" i="3"/>
  <c r="O223"/>
  <c r="S280"/>
  <c r="S276"/>
  <c r="N255"/>
  <c r="O272"/>
  <c r="S270"/>
  <c r="S281"/>
  <c r="T281"/>
  <c r="S253"/>
  <c r="T200"/>
  <c r="X200" s="1"/>
  <c r="O224"/>
  <c r="N224"/>
  <c r="N251"/>
  <c r="O269"/>
  <c r="X192"/>
  <c r="O238"/>
  <c r="N238"/>
  <c r="X226"/>
  <c r="N233"/>
  <c r="N221"/>
  <c r="S272"/>
  <c r="S199"/>
  <c r="N273"/>
  <c r="N237"/>
  <c r="O237"/>
  <c r="O214"/>
  <c r="N226"/>
  <c r="S258"/>
  <c r="O274"/>
  <c r="N274"/>
  <c r="N212"/>
  <c r="O212"/>
  <c r="N195"/>
  <c r="O253"/>
  <c r="N253"/>
  <c r="N258"/>
  <c r="N204"/>
  <c r="N193"/>
  <c r="N185"/>
  <c r="V210"/>
  <c r="F287"/>
  <c r="F285"/>
  <c r="F282"/>
  <c r="F276"/>
  <c r="F271"/>
  <c r="F265"/>
  <c r="F257"/>
  <c r="F252"/>
  <c r="F244"/>
  <c r="F240"/>
  <c r="F235"/>
  <c r="F226"/>
  <c r="F221"/>
  <c r="F212"/>
  <c r="F207"/>
  <c r="F203"/>
  <c r="F199"/>
  <c r="F193"/>
  <c r="F189"/>
  <c r="F187"/>
  <c r="F185"/>
  <c r="F182"/>
  <c r="H283"/>
  <c r="H281"/>
  <c r="H277"/>
  <c r="H274"/>
  <c r="H272"/>
  <c r="H270"/>
  <c r="H268"/>
  <c r="H264"/>
  <c r="H258"/>
  <c r="H255"/>
  <c r="H253"/>
  <c r="H251"/>
  <c r="H245"/>
  <c r="H243"/>
  <c r="H241"/>
  <c r="H237"/>
  <c r="H233"/>
  <c r="H226"/>
  <c r="H223"/>
  <c r="H221"/>
  <c r="H214"/>
  <c r="H212"/>
  <c r="H209"/>
  <c r="H207"/>
  <c r="H205"/>
  <c r="H203"/>
  <c r="H201"/>
  <c r="H199"/>
  <c r="H195"/>
  <c r="H193"/>
  <c r="H189"/>
  <c r="H187"/>
  <c r="H185"/>
  <c r="H182"/>
  <c r="W287"/>
  <c r="U287"/>
  <c r="S287"/>
  <c r="Q287"/>
  <c r="N287"/>
  <c r="L287"/>
  <c r="E287"/>
  <c r="W286"/>
  <c r="U286"/>
  <c r="Q286"/>
  <c r="L286"/>
  <c r="E286"/>
  <c r="V285"/>
  <c r="R285"/>
  <c r="M285"/>
  <c r="I285"/>
  <c r="V283"/>
  <c r="R283"/>
  <c r="M283"/>
  <c r="I283"/>
  <c r="W282"/>
  <c r="U282"/>
  <c r="Q282"/>
  <c r="L282"/>
  <c r="E282"/>
  <c r="V281"/>
  <c r="R281"/>
  <c r="M281"/>
  <c r="I281"/>
  <c r="J281" s="1"/>
  <c r="W280"/>
  <c r="U280"/>
  <c r="Q280"/>
  <c r="L280"/>
  <c r="E280"/>
  <c r="V277"/>
  <c r="R277"/>
  <c r="R253"/>
  <c r="V253"/>
  <c r="E254"/>
  <c r="L254"/>
  <c r="Q254"/>
  <c r="U254"/>
  <c r="W254"/>
  <c r="I255"/>
  <c r="M255"/>
  <c r="R255"/>
  <c r="V255"/>
  <c r="E257"/>
  <c r="J257" s="1"/>
  <c r="L257"/>
  <c r="Q257"/>
  <c r="U257"/>
  <c r="W257"/>
  <c r="I258"/>
  <c r="M258"/>
  <c r="R258"/>
  <c r="V258"/>
  <c r="E259"/>
  <c r="J259" s="1"/>
  <c r="L259"/>
  <c r="Q259"/>
  <c r="U259"/>
  <c r="W259"/>
  <c r="I264"/>
  <c r="M264"/>
  <c r="O264"/>
  <c r="R264"/>
  <c r="T264"/>
  <c r="V264"/>
  <c r="E265"/>
  <c r="J265" s="1"/>
  <c r="L265"/>
  <c r="N265"/>
  <c r="Q265"/>
  <c r="S265"/>
  <c r="U265"/>
  <c r="W265"/>
  <c r="I268"/>
  <c r="M268"/>
  <c r="R268"/>
  <c r="V268"/>
  <c r="E269"/>
  <c r="J269" s="1"/>
  <c r="L269"/>
  <c r="Q269"/>
  <c r="U269"/>
  <c r="W269"/>
  <c r="I270"/>
  <c r="M270"/>
  <c r="R270"/>
  <c r="V270"/>
  <c r="E271"/>
  <c r="J271" s="1"/>
  <c r="L271"/>
  <c r="Q271"/>
  <c r="U271"/>
  <c r="W271"/>
  <c r="I272"/>
  <c r="J272" s="1"/>
  <c r="M272"/>
  <c r="R272"/>
  <c r="V272"/>
  <c r="E273"/>
  <c r="L273"/>
  <c r="Q273"/>
  <c r="S273"/>
  <c r="V273"/>
  <c r="E274"/>
  <c r="L274"/>
  <c r="Q274"/>
  <c r="U274"/>
  <c r="W274"/>
  <c r="I276"/>
  <c r="M276"/>
  <c r="R276"/>
  <c r="V276"/>
  <c r="E277"/>
  <c r="L277"/>
  <c r="Q277"/>
  <c r="W277"/>
  <c r="M280"/>
  <c r="V280"/>
  <c r="L281"/>
  <c r="U281"/>
  <c r="I282"/>
  <c r="R282"/>
  <c r="E283"/>
  <c r="J283" s="1"/>
  <c r="Q283"/>
  <c r="W283"/>
  <c r="L285"/>
  <c r="U285"/>
  <c r="I286"/>
  <c r="R286"/>
  <c r="M287"/>
  <c r="R287"/>
  <c r="V287"/>
  <c r="H183"/>
  <c r="H188"/>
  <c r="H194"/>
  <c r="H200"/>
  <c r="H204"/>
  <c r="H208"/>
  <c r="H213"/>
  <c r="H222"/>
  <c r="H227"/>
  <c r="H236"/>
  <c r="H242"/>
  <c r="H250"/>
  <c r="H254"/>
  <c r="H259"/>
  <c r="H269"/>
  <c r="H273"/>
  <c r="H280"/>
  <c r="F186"/>
  <c r="F191"/>
  <c r="F201"/>
  <c r="F209"/>
  <c r="F223"/>
  <c r="F237"/>
  <c r="F250"/>
  <c r="F259"/>
  <c r="F273"/>
  <c r="O185"/>
  <c r="O258"/>
  <c r="O195"/>
  <c r="T258"/>
  <c r="T272"/>
  <c r="O221"/>
  <c r="O204"/>
  <c r="O226"/>
  <c r="O273"/>
  <c r="O233"/>
  <c r="F254"/>
  <c r="H286"/>
  <c r="H240"/>
  <c r="H191"/>
  <c r="V286"/>
  <c r="V282"/>
  <c r="M277"/>
  <c r="Q276"/>
  <c r="R274"/>
  <c r="M273"/>
  <c r="Q272"/>
  <c r="R271"/>
  <c r="U270"/>
  <c r="V269"/>
  <c r="W268"/>
  <c r="E268"/>
  <c r="O265"/>
  <c r="U264"/>
  <c r="L264"/>
  <c r="M259"/>
  <c r="Q258"/>
  <c r="R257"/>
  <c r="U255"/>
  <c r="V254"/>
  <c r="X254" s="1"/>
  <c r="W253"/>
  <c r="L253"/>
  <c r="V252"/>
  <c r="M252"/>
  <c r="W251"/>
  <c r="Q251"/>
  <c r="E251"/>
  <c r="R250"/>
  <c r="L250"/>
  <c r="E250"/>
  <c r="J250" s="1"/>
  <c r="V245"/>
  <c r="T245"/>
  <c r="R245"/>
  <c r="O245"/>
  <c r="M245"/>
  <c r="I245"/>
  <c r="J245" s="1"/>
  <c r="W244"/>
  <c r="U244"/>
  <c r="S244"/>
  <c r="Q244"/>
  <c r="N244"/>
  <c r="L244"/>
  <c r="E244"/>
  <c r="J244" s="1"/>
  <c r="V243"/>
  <c r="T243"/>
  <c r="R243"/>
  <c r="O243"/>
  <c r="M243"/>
  <c r="I243"/>
  <c r="W242"/>
  <c r="U242"/>
  <c r="S242"/>
  <c r="Q242"/>
  <c r="N242"/>
  <c r="L242"/>
  <c r="E242"/>
  <c r="J242" s="1"/>
  <c r="V241"/>
  <c r="T241"/>
  <c r="R241"/>
  <c r="O241"/>
  <c r="M241"/>
  <c r="I241"/>
  <c r="J241" s="1"/>
  <c r="W240"/>
  <c r="U240"/>
  <c r="S240"/>
  <c r="Q240"/>
  <c r="N240"/>
  <c r="L240"/>
  <c r="E240"/>
  <c r="J240" s="1"/>
  <c r="V237"/>
  <c r="T237"/>
  <c r="R237"/>
  <c r="M237"/>
  <c r="I237"/>
  <c r="W236"/>
  <c r="U236"/>
  <c r="S236"/>
  <c r="Q236"/>
  <c r="L236"/>
  <c r="O271"/>
  <c r="V99" i="4"/>
  <c r="AA101"/>
  <c r="AE101" s="1"/>
  <c r="T280" i="3"/>
  <c r="I274"/>
  <c r="S285"/>
  <c r="T255"/>
  <c r="S250"/>
  <c r="I280"/>
  <c r="F280"/>
  <c r="F233"/>
  <c r="F188"/>
  <c r="H276"/>
  <c r="H252"/>
  <c r="H224"/>
  <c r="H202"/>
  <c r="O287"/>
  <c r="W285"/>
  <c r="U283"/>
  <c r="X283" s="1"/>
  <c r="W281"/>
  <c r="R280"/>
  <c r="U277"/>
  <c r="X277" s="1"/>
  <c r="I277"/>
  <c r="U276"/>
  <c r="L276"/>
  <c r="V274"/>
  <c r="M274"/>
  <c r="W273"/>
  <c r="R273"/>
  <c r="I273"/>
  <c r="U272"/>
  <c r="X272" s="1"/>
  <c r="L272"/>
  <c r="V271"/>
  <c r="M271"/>
  <c r="W270"/>
  <c r="Q270"/>
  <c r="E270"/>
  <c r="J270" s="1"/>
  <c r="R269"/>
  <c r="I269"/>
  <c r="U268"/>
  <c r="L268"/>
  <c r="V265"/>
  <c r="R265"/>
  <c r="M265"/>
  <c r="W264"/>
  <c r="S264"/>
  <c r="N264"/>
  <c r="E264"/>
  <c r="J264" s="1"/>
  <c r="R259"/>
  <c r="I259"/>
  <c r="U258"/>
  <c r="X258" s="1"/>
  <c r="L258"/>
  <c r="V257"/>
  <c r="M257"/>
  <c r="W255"/>
  <c r="Q255"/>
  <c r="E255"/>
  <c r="J255" s="1"/>
  <c r="R254"/>
  <c r="I254"/>
  <c r="U253"/>
  <c r="M253"/>
  <c r="I253"/>
  <c r="W252"/>
  <c r="U252"/>
  <c r="Q252"/>
  <c r="L252"/>
  <c r="E252"/>
  <c r="J252" s="1"/>
  <c r="V251"/>
  <c r="R251"/>
  <c r="M251"/>
  <c r="I251"/>
  <c r="W250"/>
  <c r="U250"/>
  <c r="Q250"/>
  <c r="G205"/>
  <c r="T271"/>
  <c r="N276"/>
  <c r="S201"/>
  <c r="N209"/>
  <c r="N189"/>
  <c r="X188"/>
  <c r="I55"/>
  <c r="J55" s="1"/>
  <c r="I393"/>
  <c r="I396"/>
  <c r="T203"/>
  <c r="T259"/>
  <c r="X259" s="1"/>
  <c r="T211"/>
  <c r="I105"/>
  <c r="J105" s="1"/>
  <c r="N235"/>
  <c r="T251"/>
  <c r="X251" s="1"/>
  <c r="O207"/>
  <c r="O201"/>
  <c r="O182"/>
  <c r="O254"/>
  <c r="G163"/>
  <c r="T252"/>
  <c r="X252" s="1"/>
  <c r="I375"/>
  <c r="I413"/>
  <c r="T198"/>
  <c r="X198" s="1"/>
  <c r="X257"/>
  <c r="O218"/>
  <c r="G584"/>
  <c r="I115"/>
  <c r="N281"/>
  <c r="X185"/>
  <c r="X227"/>
  <c r="O210"/>
  <c r="I508"/>
  <c r="T282"/>
  <c r="X282" s="1"/>
  <c r="O283"/>
  <c r="O276"/>
  <c r="T270"/>
  <c r="X270" s="1"/>
  <c r="T273"/>
  <c r="X273" s="1"/>
  <c r="O257"/>
  <c r="N257"/>
  <c r="T253"/>
  <c r="X253" s="1"/>
  <c r="T250"/>
  <c r="O216"/>
  <c r="O199"/>
  <c r="T199"/>
  <c r="X199" s="1"/>
  <c r="X210"/>
  <c r="N199"/>
  <c r="O189"/>
  <c r="O183"/>
  <c r="N183"/>
  <c r="G185"/>
  <c r="G189"/>
  <c r="G193"/>
  <c r="G201"/>
  <c r="G286"/>
  <c r="G282"/>
  <c r="G280"/>
  <c r="G276"/>
  <c r="G274"/>
  <c r="G272"/>
  <c r="G270"/>
  <c r="G268"/>
  <c r="G264"/>
  <c r="G258"/>
  <c r="G254"/>
  <c r="G252"/>
  <c r="G250"/>
  <c r="G244"/>
  <c r="G242"/>
  <c r="G240"/>
  <c r="G236"/>
  <c r="G226"/>
  <c r="G224"/>
  <c r="G222"/>
  <c r="G220"/>
  <c r="G218"/>
  <c r="G216"/>
  <c r="G214"/>
  <c r="G212"/>
  <c r="G210"/>
  <c r="G208"/>
  <c r="G206"/>
  <c r="G204"/>
  <c r="G202"/>
  <c r="G200"/>
  <c r="G198"/>
  <c r="G194"/>
  <c r="G192"/>
  <c r="G188"/>
  <c r="G186"/>
  <c r="G182"/>
  <c r="O217"/>
  <c r="F269"/>
  <c r="F242"/>
  <c r="F214"/>
  <c r="F195"/>
  <c r="F183"/>
  <c r="H282"/>
  <c r="H271"/>
  <c r="H257"/>
  <c r="H244"/>
  <c r="H220"/>
  <c r="H206"/>
  <c r="H198"/>
  <c r="H186"/>
  <c r="T287"/>
  <c r="X287" s="1"/>
  <c r="I287"/>
  <c r="M286"/>
  <c r="Q285"/>
  <c r="L283"/>
  <c r="M282"/>
  <c r="Q281"/>
  <c r="G292"/>
  <c r="G283"/>
  <c r="G281"/>
  <c r="G277"/>
  <c r="G273"/>
  <c r="G271"/>
  <c r="G269"/>
  <c r="G265"/>
  <c r="G259"/>
  <c r="G257"/>
  <c r="G255"/>
  <c r="G253"/>
  <c r="G251"/>
  <c r="G245"/>
  <c r="G243"/>
  <c r="G241"/>
  <c r="G237"/>
  <c r="G233"/>
  <c r="G227"/>
  <c r="G223"/>
  <c r="G221"/>
  <c r="G217"/>
  <c r="G213"/>
  <c r="G211"/>
  <c r="G209"/>
  <c r="G207"/>
  <c r="G183"/>
  <c r="G187"/>
  <c r="G191"/>
  <c r="G195"/>
  <c r="G199"/>
  <c r="G203"/>
  <c r="X244"/>
  <c r="T285"/>
  <c r="O285"/>
  <c r="I292"/>
  <c r="O235"/>
  <c r="O268"/>
  <c r="T276"/>
  <c r="T202"/>
  <c r="X202" s="1"/>
  <c r="T205"/>
  <c r="X205" s="1"/>
  <c r="T204"/>
  <c r="X204" s="1"/>
  <c r="T209"/>
  <c r="I416"/>
  <c r="I383"/>
  <c r="J383" s="1"/>
  <c r="AE129" i="4"/>
  <c r="Z128"/>
  <c r="U30"/>
  <c r="X142"/>
  <c r="AD142"/>
  <c r="AC142"/>
  <c r="Y142"/>
  <c r="U46"/>
  <c r="M142"/>
  <c r="U128"/>
  <c r="S142"/>
  <c r="V129"/>
  <c r="V128" s="1"/>
  <c r="T268" i="3"/>
  <c r="X268" s="1"/>
  <c r="Z116" i="4"/>
  <c r="U116"/>
  <c r="L142"/>
  <c r="G285" i="3"/>
  <c r="G238"/>
  <c r="H285"/>
  <c r="H235"/>
  <c r="G287"/>
  <c r="H234"/>
  <c r="J287"/>
  <c r="J119"/>
  <c r="J274"/>
  <c r="U124" i="4"/>
  <c r="J58" i="3"/>
  <c r="J91"/>
  <c r="J133"/>
  <c r="J136"/>
  <c r="J273"/>
  <c r="J282"/>
  <c r="Z46" i="4"/>
  <c r="J182" i="3"/>
  <c r="J191"/>
  <c r="J62"/>
  <c r="J109"/>
  <c r="J286"/>
  <c r="V34" i="4"/>
  <c r="V33" s="1"/>
  <c r="J185" i="3"/>
  <c r="J72"/>
  <c r="J115"/>
  <c r="J22"/>
  <c r="J213"/>
  <c r="J237"/>
  <c r="J253"/>
  <c r="J465"/>
  <c r="J396"/>
  <c r="J393"/>
  <c r="J389"/>
  <c r="I386"/>
  <c r="J375"/>
  <c r="J243"/>
  <c r="J258"/>
  <c r="J285"/>
  <c r="J370"/>
  <c r="J452"/>
  <c r="J468"/>
  <c r="J503"/>
  <c r="J528"/>
  <c r="J578"/>
  <c r="J276"/>
  <c r="J154"/>
  <c r="J378"/>
  <c r="J511"/>
  <c r="J531"/>
  <c r="J145"/>
  <c r="I44"/>
  <c r="J44" s="1"/>
  <c r="J207"/>
  <c r="J226"/>
  <c r="J399"/>
  <c r="J458"/>
  <c r="J490"/>
  <c r="J518"/>
  <c r="J553"/>
  <c r="AE138" i="4"/>
  <c r="J390" i="3"/>
  <c r="AE134" i="4"/>
  <c r="AE131"/>
  <c r="AA125"/>
  <c r="AA124" s="1"/>
  <c r="AE124" s="1"/>
  <c r="Z98"/>
  <c r="Z142" s="1"/>
  <c r="U98"/>
  <c r="U142" s="1"/>
  <c r="I584" i="3"/>
  <c r="AE125" i="4"/>
  <c r="J448" i="3"/>
  <c r="X209"/>
  <c r="X250"/>
  <c r="X203"/>
  <c r="X236"/>
  <c r="X240"/>
  <c r="X286"/>
  <c r="X216"/>
  <c r="J499"/>
  <c r="J362"/>
  <c r="X285"/>
  <c r="X280"/>
  <c r="X237"/>
  <c r="X243"/>
  <c r="X264"/>
  <c r="J413"/>
  <c r="X276"/>
  <c r="X211"/>
  <c r="X271"/>
  <c r="X265"/>
  <c r="X274"/>
  <c r="X255"/>
  <c r="X217"/>
  <c r="K28" i="4"/>
  <c r="J600" i="3" l="1"/>
  <c r="J601"/>
  <c r="J602"/>
  <c r="J594"/>
  <c r="J597"/>
  <c r="J598"/>
  <c r="J604"/>
  <c r="J608"/>
  <c r="J610"/>
  <c r="J251"/>
  <c r="J254"/>
  <c r="J277"/>
  <c r="J595"/>
  <c r="J596"/>
  <c r="J599"/>
  <c r="J603"/>
  <c r="J605"/>
  <c r="J607"/>
  <c r="J609"/>
  <c r="J611"/>
  <c r="J386"/>
  <c r="I406"/>
  <c r="B1931"/>
  <c r="B1798"/>
  <c r="B1665"/>
  <c r="B1532"/>
  <c r="B1399"/>
  <c r="B1266"/>
  <c r="B1133"/>
  <c r="B1000"/>
  <c r="B867"/>
  <c r="B734"/>
  <c r="F163"/>
  <c r="E584"/>
  <c r="B601"/>
  <c r="O724"/>
  <c r="O292" s="1"/>
  <c r="N724"/>
  <c r="N292" s="1"/>
  <c r="J268"/>
  <c r="J217"/>
  <c r="J183"/>
  <c r="J188"/>
  <c r="J195"/>
  <c r="J235"/>
  <c r="H163"/>
  <c r="J224"/>
  <c r="J227"/>
  <c r="X233"/>
  <c r="J234"/>
  <c r="X206"/>
  <c r="X241"/>
  <c r="X242"/>
  <c r="J189"/>
  <c r="X195"/>
  <c r="J202"/>
  <c r="J206"/>
  <c r="J212"/>
  <c r="J221"/>
  <c r="X183"/>
  <c r="X189"/>
  <c r="J193"/>
  <c r="J199"/>
  <c r="J220"/>
  <c r="J725"/>
  <c r="J726"/>
  <c r="J200"/>
  <c r="J203"/>
  <c r="J205"/>
  <c r="J208"/>
  <c r="J211"/>
  <c r="X213"/>
  <c r="J214"/>
  <c r="J222"/>
  <c r="X223"/>
  <c r="X224"/>
  <c r="J233"/>
  <c r="J236"/>
  <c r="T724"/>
  <c r="J210"/>
  <c r="X238"/>
  <c r="X218"/>
  <c r="J186"/>
  <c r="S724"/>
  <c r="S292" s="1"/>
  <c r="E406"/>
  <c r="J406" s="1"/>
  <c r="Q149" i="4"/>
  <c r="Q151"/>
  <c r="Q147"/>
  <c r="Q150"/>
  <c r="Q148"/>
  <c r="Q145"/>
  <c r="X245" i="3"/>
  <c r="X269"/>
  <c r="J216"/>
  <c r="I163"/>
  <c r="I432" s="1"/>
  <c r="I585" s="1"/>
  <c r="V116" i="4"/>
  <c r="J508" i="3"/>
  <c r="V98" i="4"/>
  <c r="X281" i="3"/>
  <c r="J280"/>
  <c r="V68" i="4"/>
  <c r="X182" i="3"/>
  <c r="X186"/>
  <c r="J187"/>
  <c r="X187"/>
  <c r="X191"/>
  <c r="X193"/>
  <c r="J194"/>
  <c r="X194"/>
  <c r="J198"/>
  <c r="J201"/>
  <c r="J204"/>
  <c r="X207"/>
  <c r="X208"/>
  <c r="J209"/>
  <c r="X221"/>
  <c r="X222"/>
  <c r="J223"/>
  <c r="X235"/>
  <c r="H406"/>
  <c r="F406"/>
  <c r="F432" s="1"/>
  <c r="F585" s="1"/>
  <c r="V46" i="4"/>
  <c r="J28" i="3"/>
  <c r="J87"/>
  <c r="G406"/>
  <c r="G432" s="1"/>
  <c r="G585" s="1"/>
  <c r="V30" i="4"/>
  <c r="V28"/>
  <c r="AA98"/>
  <c r="AE98" s="1"/>
  <c r="AE100"/>
  <c r="AA105"/>
  <c r="AE105" s="1"/>
  <c r="AE108"/>
  <c r="AA116"/>
  <c r="AE116" s="1"/>
  <c r="AE117"/>
  <c r="AE47"/>
  <c r="AA28"/>
  <c r="AA46"/>
  <c r="AE132"/>
  <c r="AA128"/>
  <c r="AE128" s="1"/>
  <c r="AE135"/>
  <c r="AA133"/>
  <c r="AE133" s="1"/>
  <c r="V81"/>
  <c r="V64"/>
  <c r="E432" i="3" l="1"/>
  <c r="E585" s="1"/>
  <c r="G261"/>
  <c r="N275"/>
  <c r="G249"/>
  <c r="H260"/>
  <c r="G279"/>
  <c r="H249"/>
  <c r="G266"/>
  <c r="H229"/>
  <c r="F288"/>
  <c r="H190"/>
  <c r="G263"/>
  <c r="H261"/>
  <c r="S197"/>
  <c r="V284"/>
  <c r="R232"/>
  <c r="Q249"/>
  <c r="U278"/>
  <c r="R239"/>
  <c r="N261"/>
  <c r="W261"/>
  <c r="E284"/>
  <c r="Q232"/>
  <c r="V229"/>
  <c r="N260"/>
  <c r="N219"/>
  <c r="R190"/>
  <c r="L219"/>
  <c r="R266"/>
  <c r="I247"/>
  <c r="M181"/>
  <c r="Q231"/>
  <c r="I246"/>
  <c r="M190"/>
  <c r="F275"/>
  <c r="F230"/>
  <c r="S248"/>
  <c r="S230"/>
  <c r="W232"/>
  <c r="M231"/>
  <c r="T247"/>
  <c r="W278"/>
  <c r="M215"/>
  <c r="I288"/>
  <c r="U231"/>
  <c r="F256"/>
  <c r="I248"/>
  <c r="I229"/>
  <c r="R261"/>
  <c r="N262"/>
  <c r="M196"/>
  <c r="U196"/>
  <c r="E232"/>
  <c r="J232" s="1"/>
  <c r="S232"/>
  <c r="Q196"/>
  <c r="S256"/>
  <c r="W228"/>
  <c r="M197"/>
  <c r="L263"/>
  <c r="E225"/>
  <c r="J225" s="1"/>
  <c r="V228"/>
  <c r="T230"/>
  <c r="W231"/>
  <c r="T229"/>
  <c r="Q225"/>
  <c r="I181"/>
  <c r="R181"/>
  <c r="V232"/>
  <c r="Q263"/>
  <c r="W239"/>
  <c r="N184"/>
  <c r="T232"/>
  <c r="O266"/>
  <c r="E215"/>
  <c r="E249"/>
  <c r="J249" s="1"/>
  <c r="M263"/>
  <c r="F196"/>
  <c r="T239"/>
  <c r="I184"/>
  <c r="T219"/>
  <c r="U232"/>
  <c r="X232" s="1"/>
  <c r="O229"/>
  <c r="V260"/>
  <c r="R284"/>
  <c r="U181"/>
  <c r="L260"/>
  <c r="S181"/>
  <c r="O190"/>
  <c r="O225"/>
  <c r="S266"/>
  <c r="Q275"/>
  <c r="V230"/>
  <c r="M248"/>
  <c r="W263"/>
  <c r="I190"/>
  <c r="M249"/>
  <c r="M267"/>
  <c r="M262"/>
  <c r="L284"/>
  <c r="L275"/>
  <c r="E262"/>
  <c r="J262" s="1"/>
  <c r="F181"/>
  <c r="L279"/>
  <c r="L225"/>
  <c r="M232"/>
  <c r="R219"/>
  <c r="S184"/>
  <c r="M278"/>
  <c r="W288"/>
  <c r="L230"/>
  <c r="E275"/>
  <c r="W279"/>
  <c r="I263"/>
  <c r="L196"/>
  <c r="T278"/>
  <c r="W284"/>
  <c r="N232"/>
  <c r="T248"/>
  <c r="I215"/>
  <c r="W267"/>
  <c r="S228"/>
  <c r="R248"/>
  <c r="U249"/>
  <c r="Q246"/>
  <c r="R267"/>
  <c r="W246"/>
  <c r="F284"/>
  <c r="W275"/>
  <c r="U219"/>
  <c r="S215"/>
  <c r="F229"/>
  <c r="V262"/>
  <c r="F190"/>
  <c r="L190"/>
  <c r="Q261"/>
  <c r="N278"/>
  <c r="N247"/>
  <c r="N267"/>
  <c r="Q278"/>
  <c r="R229"/>
  <c r="U229"/>
  <c r="L239"/>
  <c r="S262"/>
  <c r="N197"/>
  <c r="O279"/>
  <c r="T246"/>
  <c r="E247"/>
  <c r="J247" s="1"/>
  <c r="V231"/>
  <c r="T288"/>
  <c r="T267"/>
  <c r="R197"/>
  <c r="S225"/>
  <c r="S278"/>
  <c r="N231"/>
  <c r="W266"/>
  <c r="R263"/>
  <c r="I284"/>
  <c r="I231"/>
  <c r="F263"/>
  <c r="I196"/>
  <c r="N249"/>
  <c r="V247"/>
  <c r="V196"/>
  <c r="T196"/>
  <c r="O228"/>
  <c r="S231"/>
  <c r="U228"/>
  <c r="T249"/>
  <c r="O215"/>
  <c r="M239"/>
  <c r="I262"/>
  <c r="E239"/>
  <c r="U262"/>
  <c r="R249"/>
  <c r="N246"/>
  <c r="E263"/>
  <c r="J263" s="1"/>
  <c r="S249"/>
  <c r="M261"/>
  <c r="U279"/>
  <c r="I260"/>
  <c r="T184"/>
  <c r="L247"/>
  <c r="O249"/>
  <c r="T263"/>
  <c r="S263"/>
  <c r="O261"/>
  <c r="O231"/>
  <c r="I225"/>
  <c r="V288"/>
  <c r="E231"/>
  <c r="J231" s="1"/>
  <c r="R256"/>
  <c r="N228"/>
  <c r="O181"/>
  <c r="E266"/>
  <c r="J266" s="1"/>
  <c r="F225"/>
  <c r="W215"/>
  <c r="I261"/>
  <c r="L215"/>
  <c r="E228"/>
  <c r="L262"/>
  <c r="I230"/>
  <c r="F232"/>
  <c r="M288"/>
  <c r="F249"/>
  <c r="U184"/>
  <c r="W229"/>
  <c r="T228"/>
  <c r="X228" s="1"/>
  <c r="F219"/>
  <c r="R247"/>
  <c r="O196"/>
  <c r="O184"/>
  <c r="O239"/>
  <c r="V263"/>
  <c r="Q219"/>
  <c r="U248"/>
  <c r="S275"/>
  <c r="G219"/>
  <c r="H215"/>
  <c r="H181"/>
  <c r="G197"/>
  <c r="G232"/>
  <c r="H266"/>
  <c r="G181"/>
  <c r="F262"/>
  <c r="N256"/>
  <c r="H256"/>
  <c r="G278"/>
  <c r="H228"/>
  <c r="G231"/>
  <c r="H239"/>
  <c r="S267"/>
  <c r="O275"/>
  <c r="G246"/>
  <c r="H275"/>
  <c r="G229"/>
  <c r="H267"/>
  <c r="G256"/>
  <c r="H246"/>
  <c r="G225"/>
  <c r="H262"/>
  <c r="T284"/>
  <c r="O284"/>
  <c r="R279"/>
  <c r="E230"/>
  <c r="W197"/>
  <c r="H232"/>
  <c r="H196"/>
  <c r="G215"/>
  <c r="G230"/>
  <c r="H279"/>
  <c r="G184"/>
  <c r="H197"/>
  <c r="G248"/>
  <c r="H263"/>
  <c r="G190"/>
  <c r="G262"/>
  <c r="T197"/>
  <c r="I279"/>
  <c r="V261"/>
  <c r="W225"/>
  <c r="L266"/>
  <c r="I219"/>
  <c r="L232"/>
  <c r="F247"/>
  <c r="Q228"/>
  <c r="N288"/>
  <c r="I228"/>
  <c r="E288"/>
  <c r="J288" s="1"/>
  <c r="S288"/>
  <c r="F261"/>
  <c r="F228"/>
  <c r="E181"/>
  <c r="J181" s="1"/>
  <c r="M184"/>
  <c r="T215"/>
  <c r="U263"/>
  <c r="M260"/>
  <c r="U246"/>
  <c r="S246"/>
  <c r="V278"/>
  <c r="R230"/>
  <c r="M279"/>
  <c r="M266"/>
  <c r="Q190"/>
  <c r="U267"/>
  <c r="M229"/>
  <c r="I232"/>
  <c r="E279"/>
  <c r="J279" s="1"/>
  <c r="E229"/>
  <c r="J229" s="1"/>
  <c r="M246"/>
  <c r="Q197"/>
  <c r="V267"/>
  <c r="Q256"/>
  <c r="E190"/>
  <c r="J190" s="1"/>
  <c r="M219"/>
  <c r="S190"/>
  <c r="E278"/>
  <c r="O263"/>
  <c r="Q215"/>
  <c r="S229"/>
  <c r="F231"/>
  <c r="T181"/>
  <c r="U215"/>
  <c r="W184"/>
  <c r="S260"/>
  <c r="O248"/>
  <c r="S196"/>
  <c r="T231"/>
  <c r="X231" s="1"/>
  <c r="U275"/>
  <c r="F260"/>
  <c r="I275"/>
  <c r="Q181"/>
  <c r="V239"/>
  <c r="Q247"/>
  <c r="L246"/>
  <c r="O230"/>
  <c r="F184"/>
  <c r="U288"/>
  <c r="V249"/>
  <c r="E196"/>
  <c r="J196" s="1"/>
  <c r="N229"/>
  <c r="E246"/>
  <c r="J246" s="1"/>
  <c r="R262"/>
  <c r="L249"/>
  <c r="T260"/>
  <c r="N181"/>
  <c r="W181"/>
  <c r="S239"/>
  <c r="V266"/>
  <c r="Q260"/>
  <c r="Q239"/>
  <c r="L261"/>
  <c r="I249"/>
  <c r="R184"/>
  <c r="M275"/>
  <c r="V181"/>
  <c r="F248"/>
  <c r="Q262"/>
  <c r="Q266"/>
  <c r="S247"/>
  <c r="N284"/>
  <c r="U247"/>
  <c r="W262"/>
  <c r="L267"/>
  <c r="R275"/>
  <c r="R246"/>
  <c r="N266"/>
  <c r="T262"/>
  <c r="X262" s="1"/>
  <c r="W247"/>
  <c r="O232"/>
  <c r="F239"/>
  <c r="I278"/>
  <c r="U239"/>
  <c r="X239" s="1"/>
  <c r="L228"/>
  <c r="N279"/>
  <c r="T225"/>
  <c r="U190"/>
  <c r="Q279"/>
  <c r="S219"/>
  <c r="R228"/>
  <c r="I239"/>
  <c r="N263"/>
  <c r="M228"/>
  <c r="V215"/>
  <c r="F279"/>
  <c r="R225"/>
  <c r="R278"/>
  <c r="N215"/>
  <c r="T256"/>
  <c r="W219"/>
  <c r="V275"/>
  <c r="M247"/>
  <c r="M284"/>
  <c r="V246"/>
  <c r="X246" s="1"/>
  <c r="L278"/>
  <c r="V279"/>
  <c r="E219"/>
  <c r="J219" s="1"/>
  <c r="L248"/>
  <c r="O262"/>
  <c r="W249"/>
  <c r="X249" s="1"/>
  <c r="R196"/>
  <c r="V248"/>
  <c r="N230"/>
  <c r="H247"/>
  <c r="H248"/>
  <c r="H219"/>
  <c r="H278"/>
  <c r="T275"/>
  <c r="X275" s="1"/>
  <c r="G228"/>
  <c r="H184"/>
  <c r="O256"/>
  <c r="H230"/>
  <c r="H225"/>
  <c r="G196"/>
  <c r="H231"/>
  <c r="O267"/>
  <c r="N196"/>
  <c r="M225"/>
  <c r="U256"/>
  <c r="S261"/>
  <c r="T261"/>
  <c r="V219"/>
  <c r="O278"/>
  <c r="L229"/>
  <c r="Q267"/>
  <c r="N190"/>
  <c r="S279"/>
  <c r="F266"/>
  <c r="E184"/>
  <c r="J184" s="1"/>
  <c r="L184"/>
  <c r="R215"/>
  <c r="M230"/>
  <c r="F278"/>
  <c r="V256"/>
  <c r="E197"/>
  <c r="J197" s="1"/>
  <c r="U197"/>
  <c r="I197"/>
  <c r="U266"/>
  <c r="I266"/>
  <c r="V197"/>
  <c r="Q288"/>
  <c r="R231"/>
  <c r="L256"/>
  <c r="M256"/>
  <c r="N239"/>
  <c r="W256"/>
  <c r="R260"/>
  <c r="O246"/>
  <c r="Q230"/>
  <c r="E260"/>
  <c r="J260" s="1"/>
  <c r="L288"/>
  <c r="W260"/>
  <c r="S284"/>
  <c r="W230"/>
  <c r="Q284"/>
  <c r="U261"/>
  <c r="F267"/>
  <c r="E248"/>
  <c r="J248" s="1"/>
  <c r="Q184"/>
  <c r="L231"/>
  <c r="Q229"/>
  <c r="L197"/>
  <c r="L181"/>
  <c r="O288"/>
  <c r="U284"/>
  <c r="T279"/>
  <c r="X279" s="1"/>
  <c r="V225"/>
  <c r="N248"/>
  <c r="U230"/>
  <c r="W190"/>
  <c r="T190"/>
  <c r="U225"/>
  <c r="T266"/>
  <c r="X266" s="1"/>
  <c r="N225"/>
  <c r="O260"/>
  <c r="R288"/>
  <c r="I256"/>
  <c r="U260"/>
  <c r="X260" s="1"/>
  <c r="E267"/>
  <c r="J267" s="1"/>
  <c r="Q248"/>
  <c r="F246"/>
  <c r="W196"/>
  <c r="I267"/>
  <c r="E261"/>
  <c r="J261" s="1"/>
  <c r="W248"/>
  <c r="E256"/>
  <c r="J256" s="1"/>
  <c r="O247"/>
  <c r="V190"/>
  <c r="V184"/>
  <c r="G267"/>
  <c r="G260"/>
  <c r="G284"/>
  <c r="G247"/>
  <c r="O197"/>
  <c r="F197"/>
  <c r="H284"/>
  <c r="G288"/>
  <c r="G239"/>
  <c r="F215"/>
  <c r="H288"/>
  <c r="G275"/>
  <c r="O219"/>
  <c r="H432"/>
  <c r="H585" s="1"/>
  <c r="X724"/>
  <c r="T292"/>
  <c r="X292" s="1"/>
  <c r="AA142" i="4"/>
  <c r="AE142" s="1"/>
  <c r="AE46"/>
  <c r="V142"/>
  <c r="J284" i="3" l="1"/>
  <c r="J278"/>
  <c r="X190"/>
  <c r="X261"/>
  <c r="X256"/>
  <c r="X215"/>
  <c r="X263"/>
  <c r="J239"/>
  <c r="X196"/>
  <c r="X267"/>
  <c r="X248"/>
  <c r="X219"/>
  <c r="J215"/>
  <c r="X229"/>
  <c r="X230"/>
  <c r="X225"/>
  <c r="X181"/>
  <c r="X197"/>
  <c r="X284"/>
  <c r="J230"/>
  <c r="J228"/>
  <c r="X288"/>
  <c r="X184"/>
  <c r="X278"/>
  <c r="J275"/>
  <c r="X247"/>
</calcChain>
</file>

<file path=xl/comments1.xml><?xml version="1.0" encoding="utf-8"?>
<comments xmlns="http://schemas.openxmlformats.org/spreadsheetml/2006/main">
  <authors>
    <author>DBoyadzhieva</author>
    <author>PKyuchukov</author>
  </authors>
  <commentList>
    <comment ref="D119" author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
</t>
        </r>
      </text>
    </comment>
    <comment ref="D213" author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87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Забележка: </t>
        </r>
        <r>
          <rPr>
            <sz val="10"/>
            <color indexed="81"/>
            <rFont val="Tahoma"/>
            <family val="2"/>
            <charset val="204"/>
          </rPr>
          <t>За целите на касовото изпълнение на бюджета и извънбюджетните сметки и фондове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D519" author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§ 89-01 се използва само от ЦБ, НОИ, НЗОК и НАП.</t>
        </r>
      </text>
    </comment>
    <comment ref="D549" author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§ 93-55 и 93-56 се използва само от НАП.</t>
        </r>
      </text>
    </comment>
    <comment ref="C578" author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Всеки подпараграф на § 98-00 следва да е равен на нула, с изключение на § 98-90.</t>
        </r>
      </text>
    </comment>
    <comment ref="D718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Забележка: </t>
        </r>
        <r>
          <rPr>
            <sz val="10"/>
            <color indexed="81"/>
            <rFont val="Tahoma"/>
            <family val="2"/>
            <charset val="204"/>
          </rPr>
          <t>За целите на касовото изпълнение на бюджета и извънбюджетните сметки и фондове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D851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Забележка: </t>
        </r>
        <r>
          <rPr>
            <sz val="10"/>
            <color indexed="81"/>
            <rFont val="Tahoma"/>
            <family val="2"/>
            <charset val="204"/>
          </rPr>
          <t>За целите на касовото изпълнение на бюджета и извънбюджетните сметки и фондове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D984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Забележка: </t>
        </r>
        <r>
          <rPr>
            <sz val="10"/>
            <color indexed="81"/>
            <rFont val="Tahoma"/>
            <family val="2"/>
            <charset val="204"/>
          </rPr>
          <t>За целите на касовото изпълнение на бюджета и извънбюджетните сметки и фондове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D1117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Забележка: </t>
        </r>
        <r>
          <rPr>
            <sz val="10"/>
            <color indexed="81"/>
            <rFont val="Tahoma"/>
            <family val="2"/>
            <charset val="204"/>
          </rPr>
          <t>За целите на касовото изпълнение на бюджета и извънбюджетните сметки и фондове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D1250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Забележка: </t>
        </r>
        <r>
          <rPr>
            <sz val="10"/>
            <color indexed="81"/>
            <rFont val="Tahoma"/>
            <family val="2"/>
            <charset val="204"/>
          </rPr>
          <t>За целите на касовото изпълнение на бюджета и извънбюджетните сметки и фондове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D1383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Забележка: </t>
        </r>
        <r>
          <rPr>
            <sz val="10"/>
            <color indexed="81"/>
            <rFont val="Tahoma"/>
            <family val="2"/>
            <charset val="204"/>
          </rPr>
          <t>За целите на касовото изпълнение на бюджета и извънбюджетните сметки и фондове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D1516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Забележка: </t>
        </r>
        <r>
          <rPr>
            <sz val="10"/>
            <color indexed="81"/>
            <rFont val="Tahoma"/>
            <family val="2"/>
            <charset val="204"/>
          </rPr>
          <t>За целите на касовото изпълнение на бюджета и извънбюджетните сметки и фондове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D1649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Забележка: </t>
        </r>
        <r>
          <rPr>
            <sz val="10"/>
            <color indexed="81"/>
            <rFont val="Tahoma"/>
            <family val="2"/>
            <charset val="204"/>
          </rPr>
          <t>За целите на касовото изпълнение на бюджета и извънбюджетните сметки и фондове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D1782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Забележка: </t>
        </r>
        <r>
          <rPr>
            <sz val="10"/>
            <color indexed="81"/>
            <rFont val="Tahoma"/>
            <family val="2"/>
            <charset val="204"/>
          </rPr>
          <t>За целите на касовото изпълнение на бюджета и извънбюджетните сметки и фондове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D1915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Забележка: </t>
        </r>
        <r>
          <rPr>
            <sz val="10"/>
            <color indexed="81"/>
            <rFont val="Tahoma"/>
            <family val="2"/>
            <charset val="204"/>
          </rPr>
          <t>За целите на касовото изпълнение на бюджета и извънбюджетните сметки и фондове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D2048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Забележка: </t>
        </r>
        <r>
          <rPr>
            <sz val="10"/>
            <color indexed="81"/>
            <rFont val="Tahoma"/>
            <family val="2"/>
            <charset val="204"/>
          </rPr>
          <t>За целите на касовото изпълнение на бюджета и извънбюджетните сметки и фондове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</commentList>
</comments>
</file>

<file path=xl/comments2.xml><?xml version="1.0" encoding="utf-8"?>
<comments xmlns="http://schemas.openxmlformats.org/spreadsheetml/2006/main">
  <authors>
    <author>PKyuchukov</author>
  </authors>
  <commentList>
    <comment ref="K136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Забележка: </t>
        </r>
        <r>
          <rPr>
            <sz val="10"/>
            <color indexed="81"/>
            <rFont val="Tahoma"/>
            <family val="2"/>
            <charset val="204"/>
          </rPr>
          <t>За целите на касовото изпълнение на бюджета и извънбюджетните сметки и фондове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</commentList>
</comments>
</file>

<file path=xl/comments3.xml><?xml version="1.0" encoding="utf-8"?>
<comments xmlns="http://schemas.openxmlformats.org/spreadsheetml/2006/main">
  <authors>
    <author>npavlov</author>
    <author>NPavlov</author>
  </authors>
  <commentList>
    <comment ref="B309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B312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B313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B315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A316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B316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A317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A342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A343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A546" authorId="1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D546" authorId="1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A563" authorId="1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D563" authorId="1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sharedStrings.xml><?xml version="1.0" encoding="utf-8"?>
<sst xmlns="http://schemas.openxmlformats.org/spreadsheetml/2006/main" count="4239" uniqueCount="1685">
  <si>
    <r>
      <t xml:space="preserve">погашения по </t>
    </r>
    <r>
      <rPr>
        <b/>
        <i/>
        <sz val="12"/>
        <rFont val="Times New Roman CYR"/>
        <family val="1"/>
        <charset val="204"/>
      </rPr>
      <t>ДЦК</t>
    </r>
    <r>
      <rPr>
        <sz val="12"/>
        <rFont val="Times New Roman CYR"/>
        <family val="1"/>
        <charset val="204"/>
      </rPr>
      <t xml:space="preserve">, емитирани </t>
    </r>
    <r>
      <rPr>
        <b/>
        <i/>
        <sz val="12"/>
        <rFont val="Times New Roman CYR"/>
        <family val="1"/>
        <charset val="204"/>
      </rPr>
      <t xml:space="preserve">за структурната реформа </t>
    </r>
    <r>
      <rPr>
        <i/>
        <sz val="12"/>
        <rFont val="Times New Roman CYR"/>
        <family val="1"/>
        <charset val="204"/>
      </rPr>
      <t>(-)</t>
    </r>
  </si>
  <si>
    <t>Приватизация (+)</t>
  </si>
  <si>
    <r>
      <t>покупка</t>
    </r>
    <r>
      <rPr>
        <sz val="12"/>
        <rFont val="Times New Roman CYR"/>
        <family val="1"/>
        <charset val="204"/>
      </rPr>
      <t xml:space="preserve"> на държавни (общински) ценни книжа </t>
    </r>
    <r>
      <rPr>
        <b/>
        <i/>
        <sz val="12"/>
        <rFont val="Times New Roman CYR"/>
        <family val="1"/>
        <charset val="204"/>
      </rPr>
      <t>на първичния пазар</t>
    </r>
    <r>
      <rPr>
        <sz val="12"/>
        <rFont val="Times New Roman CYR"/>
        <family val="1"/>
        <charset val="204"/>
      </rPr>
      <t xml:space="preserve"> (-)</t>
    </r>
  </si>
  <si>
    <r>
      <t>покупка</t>
    </r>
    <r>
      <rPr>
        <sz val="12"/>
        <rFont val="Times New Roman CYR"/>
        <family val="1"/>
        <charset val="204"/>
      </rPr>
      <t xml:space="preserve"> на държавни (общински) ценни книжа </t>
    </r>
    <r>
      <rPr>
        <b/>
        <i/>
        <sz val="12"/>
        <rFont val="Times New Roman CYR"/>
        <family val="1"/>
        <charset val="204"/>
      </rPr>
      <t>на вторичния пазар</t>
    </r>
    <r>
      <rPr>
        <sz val="12"/>
        <rFont val="Times New Roman CYR"/>
        <family val="1"/>
        <charset val="204"/>
      </rPr>
      <t xml:space="preserve"> (-)</t>
    </r>
  </si>
  <si>
    <r>
      <t>продажба</t>
    </r>
    <r>
      <rPr>
        <sz val="12"/>
        <rFont val="Times New Roman CYR"/>
        <family val="1"/>
        <charset val="204"/>
      </rPr>
      <t xml:space="preserve"> на държавни (общински) ценни книжа (+)</t>
    </r>
  </si>
  <si>
    <r>
      <t>получени погашения</t>
    </r>
    <r>
      <rPr>
        <sz val="12"/>
        <rFont val="Times New Roman CYR"/>
        <family val="1"/>
        <charset val="204"/>
      </rPr>
      <t xml:space="preserve"> по държавни (общински) ценни книжа (+)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</si>
  <si>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color indexed="12"/>
        <rFont val="Times New Roman CYR"/>
        <family val="1"/>
        <charset val="204"/>
      </rPr>
      <t xml:space="preserve">нето </t>
    </r>
    <r>
      <rPr>
        <sz val="12"/>
        <color indexed="12"/>
        <rFont val="Times New Roman CYR"/>
        <family val="1"/>
        <charset val="204"/>
      </rPr>
      <t>(</t>
    </r>
    <r>
      <rPr>
        <b/>
        <i/>
        <sz val="12"/>
        <color indexed="12"/>
        <rFont val="Times New Roman CYR"/>
        <family val="1"/>
        <charset val="204"/>
      </rPr>
      <t>+</t>
    </r>
    <r>
      <rPr>
        <sz val="12"/>
        <color indexed="12"/>
        <rFont val="Times New Roman CYR"/>
        <family val="1"/>
        <charset val="204"/>
      </rPr>
      <t>/</t>
    </r>
    <r>
      <rPr>
        <b/>
        <i/>
        <sz val="12"/>
        <color indexed="12"/>
        <rFont val="Times New Roman CYR"/>
        <family val="1"/>
        <charset val="204"/>
      </rPr>
      <t>-</t>
    </r>
    <r>
      <rPr>
        <sz val="12"/>
        <color indexed="12"/>
        <rFont val="Times New Roman CYR"/>
        <family val="1"/>
        <charset val="204"/>
      </rPr>
      <t>)</t>
    </r>
  </si>
  <si>
    <r>
      <t xml:space="preserve">с </t>
    </r>
    <r>
      <rPr>
        <b/>
        <i/>
        <sz val="12"/>
        <rFont val="Times New Roman CYR"/>
        <family val="1"/>
        <charset val="204"/>
      </rPr>
      <t>чуждестранни</t>
    </r>
    <r>
      <rPr>
        <sz val="12"/>
        <rFont val="Times New Roman CYR"/>
        <family val="1"/>
        <charset val="204"/>
      </rPr>
      <t xml:space="preserve"> ценни книжа и финасови активи (+/-)</t>
    </r>
  </si>
  <si>
    <r>
      <t xml:space="preserve">с ценни книжа и финансови активи </t>
    </r>
    <r>
      <rPr>
        <b/>
        <i/>
        <sz val="12"/>
        <rFont val="Times New Roman CYR"/>
        <family val="1"/>
        <charset val="204"/>
      </rPr>
      <t>на местни лица /резиденти/</t>
    </r>
    <r>
      <rPr>
        <sz val="12"/>
        <rFont val="Times New Roman CYR"/>
        <family val="1"/>
        <charset val="204"/>
      </rPr>
      <t xml:space="preserve"> (+/-)</t>
    </r>
  </si>
  <si>
    <r>
      <t xml:space="preserve">Друго финансиране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sz val="12"/>
        <color indexed="12"/>
        <rFont val="Times New Roman CYR"/>
        <family val="1"/>
        <charset val="204"/>
      </rPr>
      <t>(</t>
    </r>
    <r>
      <rPr>
        <b/>
        <sz val="12"/>
        <color indexed="12"/>
        <rFont val="Times New Roman CYR"/>
        <family val="1"/>
        <charset val="204"/>
      </rPr>
      <t>+/-</t>
    </r>
    <r>
      <rPr>
        <sz val="12"/>
        <color indexed="12"/>
        <rFont val="Times New Roman CYR"/>
        <family val="1"/>
        <charset val="204"/>
      </rPr>
      <t>)</t>
    </r>
  </si>
  <si>
    <r>
      <t xml:space="preserve">чужди средства </t>
    </r>
    <r>
      <rPr>
        <sz val="12"/>
        <rFont val="Times New Roman CYR"/>
        <family val="1"/>
        <charset val="204"/>
      </rPr>
      <t>от други лица (небюджетни предприятия и физически лица) (+/-)</t>
    </r>
  </si>
  <si>
    <r>
      <t xml:space="preserve">плащания </t>
    </r>
    <r>
      <rPr>
        <sz val="12"/>
        <rFont val="Times New Roman CYR"/>
        <charset val="204"/>
      </rPr>
      <t xml:space="preserve">за сметка на Европейския съюз - </t>
    </r>
    <r>
      <rPr>
        <b/>
        <i/>
        <sz val="12"/>
        <rFont val="Times New Roman CYR"/>
        <charset val="204"/>
      </rPr>
      <t>директни плащания на земеделски производители (-)</t>
    </r>
  </si>
  <si>
    <t>626 Пречистване на отпадъчните води от населените места</t>
  </si>
  <si>
    <t>627 Управление на дейностите по отпадъците</t>
  </si>
  <si>
    <t>628 Международни програми и споразумения, дарения и помощи от чужбина</t>
  </si>
  <si>
    <t>629 Други дейности по опазване на околната среда</t>
  </si>
  <si>
    <t>701 Дейности по почивното дело и социалния отдих</t>
  </si>
  <si>
    <t>708 Международни програми и споразумения, дарения и помощи от чужбина</t>
  </si>
  <si>
    <t>711 Управление, контрол и регулиране на дейностите по спорта</t>
  </si>
  <si>
    <t>712 Детски и специализирани спортни школи</t>
  </si>
  <si>
    <t>713 Спорт за всички</t>
  </si>
  <si>
    <t>714 Спортни бази за спорт за всички</t>
  </si>
  <si>
    <t>718 Международни програми и споразумения, дарения и помощи от чужбина</t>
  </si>
  <si>
    <t>719 Други дейности по спорта и физическата култура</t>
  </si>
  <si>
    <t>731 Управление, контрол и регулиране на дейностите по културата</t>
  </si>
  <si>
    <t>732 Културни дейности</t>
  </si>
  <si>
    <t>733 Български културни институти в чужбина</t>
  </si>
  <si>
    <t>735 Театри</t>
  </si>
  <si>
    <t>736 Оперно - филхармонични дружества и опери</t>
  </si>
  <si>
    <t>737 Оркестри и ансамбли</t>
  </si>
  <si>
    <t>738 Читалища</t>
  </si>
  <si>
    <t>739 Музеи, худ. галерии, паметници на културата и етногр. комплекси с национален и регионален харакер</t>
  </si>
  <si>
    <t>740 Музеи, художествени галерии, паметници на културата и етнографски комплекси с местен харакер</t>
  </si>
  <si>
    <t>741 Радиотранслационни възли</t>
  </si>
  <si>
    <t>742 Радио</t>
  </si>
  <si>
    <t>743 Телевизия</t>
  </si>
  <si>
    <t>744 Филмотечно и фонотечно дело</t>
  </si>
  <si>
    <t>745 Обредни домове и зали</t>
  </si>
  <si>
    <t>746 Зоопаркове</t>
  </si>
  <si>
    <t>747 Държавен архив и териториални архиви</t>
  </si>
  <si>
    <t>748 Подпомагане развитието на културата</t>
  </si>
  <si>
    <t>751 Библиотеки с национален и регионален характер</t>
  </si>
  <si>
    <t>752 Градски библиотеки</t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</si>
  <si>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текущи банкови </t>
    </r>
    <r>
      <rPr>
        <b/>
        <i/>
        <sz val="12"/>
        <rFont val="Times New Roman CYR"/>
        <family val="1"/>
        <charset val="204"/>
      </rPr>
      <t>сметки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</si>
  <si>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срочни </t>
    </r>
    <r>
      <rPr>
        <b/>
        <i/>
        <sz val="12"/>
        <rFont val="Times New Roman CYR"/>
        <family val="1"/>
        <charset val="204"/>
      </rPr>
      <t>депозити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</si>
  <si>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предоставени </t>
    </r>
    <r>
      <rPr>
        <b/>
        <i/>
        <sz val="12"/>
        <rFont val="Times New Roman CYR"/>
        <family val="1"/>
        <charset val="204"/>
      </rPr>
      <t>заеми</t>
    </r>
    <r>
      <rPr>
        <sz val="12"/>
        <rFont val="Times New Roman CYR"/>
        <family val="1"/>
        <charset val="204"/>
      </rPr>
      <t xml:space="preserve"> в страната и чужбина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</si>
  <si>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от предприятия по </t>
    </r>
    <r>
      <rPr>
        <b/>
        <i/>
        <sz val="12"/>
        <rFont val="Times New Roman CYR"/>
        <family val="1"/>
        <charset val="204"/>
      </rPr>
      <t>преоформен държавен дълг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</si>
  <si>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 и отстъпки</t>
    </r>
    <r>
      <rPr>
        <sz val="12"/>
        <rFont val="Times New Roman CYR"/>
        <family val="1"/>
        <charset val="204"/>
      </rPr>
      <t xml:space="preserve"> от държавни и общински ценни книжа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</si>
  <si>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 и отстъпки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дългови ценни книжа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местни и чуждестранни лица</t>
    </r>
  </si>
  <si>
    <r>
      <t>лихви</t>
    </r>
    <r>
      <rPr>
        <sz val="12"/>
        <rFont val="Times New Roman CYR"/>
        <family val="1"/>
        <charset val="204"/>
      </rPr>
      <t xml:space="preserve"> по срочни </t>
    </r>
    <r>
      <rPr>
        <b/>
        <i/>
        <sz val="12"/>
        <rFont val="Times New Roman CYR"/>
        <family val="1"/>
        <charset val="204"/>
      </rPr>
      <t>депозити за сметка на централния бюджет (+/-)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</si>
  <si>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други лихви</t>
    </r>
  </si>
  <si>
    <t>Държавни такси</t>
  </si>
  <si>
    <t>такси за административни и други услуги и дейности</t>
  </si>
  <si>
    <t>334 Повишаване на квалификацията</t>
  </si>
  <si>
    <t>336 Столове</t>
  </si>
  <si>
    <t>337 Извънучилищни дейности</t>
  </si>
  <si>
    <t>341 Академии, университети и висши училища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</si>
  <si>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 xml:space="preserve">общежития </t>
    </r>
    <r>
      <rPr>
        <sz val="12"/>
        <rFont val="Times New Roman CYR"/>
        <family val="1"/>
        <charset val="204"/>
      </rPr>
      <t>и други по образованието</t>
    </r>
  </si>
  <si>
    <t>27-10</t>
  </si>
  <si>
    <r>
      <t xml:space="preserve">за </t>
    </r>
    <r>
      <rPr>
        <b/>
        <i/>
        <sz val="12"/>
        <rFont val="Times New Roman CYR"/>
        <family val="1"/>
        <charset val="204"/>
      </rPr>
      <t>технически услуги</t>
    </r>
  </si>
  <si>
    <t>27-11</t>
  </si>
  <si>
    <r>
      <t xml:space="preserve">за </t>
    </r>
    <r>
      <rPr>
        <b/>
        <i/>
        <sz val="12"/>
        <rFont val="Times New Roman CYR"/>
        <family val="1"/>
        <charset val="204"/>
      </rPr>
      <t>административни услуги</t>
    </r>
  </si>
  <si>
    <t>27-15</t>
  </si>
  <si>
    <r>
      <t xml:space="preserve">за </t>
    </r>
    <r>
      <rPr>
        <b/>
        <i/>
        <sz val="12"/>
        <rFont val="Times New Roman CYR"/>
        <family val="1"/>
        <charset val="204"/>
      </rPr>
      <t>откупуване на гробни места</t>
    </r>
  </si>
  <si>
    <t>27-17</t>
  </si>
  <si>
    <r>
      <t>за</t>
    </r>
    <r>
      <rPr>
        <b/>
        <i/>
        <sz val="12"/>
        <rFont val="Times New Roman CYR"/>
        <family val="1"/>
        <charset val="204"/>
      </rPr>
      <t xml:space="preserve"> притежаване на куче</t>
    </r>
  </si>
  <si>
    <t>27-29</t>
  </si>
  <si>
    <r>
      <t>други</t>
    </r>
    <r>
      <rPr>
        <sz val="12"/>
        <rFont val="Times New Roman CYR"/>
        <family val="1"/>
        <charset val="204"/>
      </rPr>
      <t xml:space="preserve"> общински такси</t>
    </r>
  </si>
  <si>
    <t>Глоби, санкции и наказателни лихви</t>
  </si>
  <si>
    <r>
      <t>конфискувани средства</t>
    </r>
    <r>
      <rPr>
        <sz val="12"/>
        <rFont val="Times New Roman CYR"/>
        <family val="1"/>
        <charset val="204"/>
      </rPr>
      <t xml:space="preserve"> и приходи от продажби на конфискувани и придобити от залог вещи</t>
    </r>
  </si>
  <si>
    <r>
      <t>глоби</t>
    </r>
    <r>
      <rPr>
        <sz val="12"/>
        <rFont val="Times New Roman CYR"/>
        <family val="1"/>
        <charset val="204"/>
      </rPr>
      <t>,</t>
    </r>
    <r>
      <rPr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санкции, неустойки, наказателни лихви, обезщетения и начети</t>
    </r>
  </si>
  <si>
    <t>Други неданъчни приходи</t>
  </si>
  <si>
    <r>
      <t>реализирани курсови разлики</t>
    </r>
    <r>
      <rPr>
        <sz val="12"/>
        <rFont val="Times New Roman CYR"/>
        <family val="1"/>
        <charset val="204"/>
      </rPr>
      <t xml:space="preserve"> от валутни операции (нето) (+/-)</t>
    </r>
  </si>
  <si>
    <r>
      <t>получени</t>
    </r>
    <r>
      <rPr>
        <b/>
        <i/>
        <sz val="12"/>
        <rFont val="Times New Roman CYR"/>
        <family val="1"/>
        <charset val="204"/>
      </rPr>
      <t xml:space="preserve"> застрахователни обезщетения за ДМА</t>
    </r>
  </si>
  <si>
    <r>
      <t>получени</t>
    </r>
    <r>
      <rPr>
        <b/>
        <i/>
        <sz val="12"/>
        <rFont val="Times New Roman CYR"/>
        <family val="1"/>
        <charset val="204"/>
      </rPr>
      <t xml:space="preserve"> други застрахователни обезщетения</t>
    </r>
  </si>
  <si>
    <r>
      <t>други</t>
    </r>
    <r>
      <rPr>
        <sz val="12"/>
        <rFont val="Times New Roman CYR"/>
        <family val="1"/>
        <charset val="204"/>
      </rPr>
      <t xml:space="preserve"> неданъчни приходи</t>
    </r>
  </si>
  <si>
    <t xml:space="preserve">Внесени ДДС и други данъци върху продажбите </t>
  </si>
  <si>
    <r>
      <t xml:space="preserve">внесен </t>
    </r>
    <r>
      <rPr>
        <b/>
        <i/>
        <sz val="12"/>
        <rFont val="Times New Roman CYR"/>
        <family val="1"/>
        <charset val="204"/>
      </rPr>
      <t>ДДС</t>
    </r>
    <r>
      <rPr>
        <sz val="12"/>
        <rFont val="Times New Roman CYR"/>
        <family val="1"/>
        <charset val="204"/>
      </rPr>
      <t xml:space="preserve"> (-)</t>
    </r>
  </si>
  <si>
    <r>
      <t xml:space="preserve">внесен </t>
    </r>
    <r>
      <rPr>
        <i/>
        <sz val="12"/>
        <rFont val="Times New Roman CYR"/>
        <charset val="204"/>
      </rPr>
      <t>данък върху приходите от стопанска дейност</t>
    </r>
    <r>
      <rPr>
        <sz val="12"/>
        <rFont val="Times New Roman CYR"/>
        <family val="1"/>
        <charset val="204"/>
      </rPr>
      <t xml:space="preserve"> на бюджетните предприятия (-)</t>
    </r>
  </si>
  <si>
    <r>
      <t xml:space="preserve">внесени </t>
    </r>
    <r>
      <rPr>
        <b/>
        <i/>
        <sz val="12"/>
        <rFont val="Times New Roman CYR"/>
        <family val="1"/>
        <charset val="204"/>
      </rPr>
      <t>други данъци</t>
    </r>
    <r>
      <rPr>
        <sz val="12"/>
        <rFont val="Times New Roman CYR"/>
        <family val="1"/>
        <charset val="204"/>
      </rPr>
      <t xml:space="preserve">,такси и вноски </t>
    </r>
    <r>
      <rPr>
        <b/>
        <i/>
        <sz val="12"/>
        <rFont val="Times New Roman CYR"/>
        <family val="1"/>
        <charset val="204"/>
      </rPr>
      <t>върху продажбите</t>
    </r>
    <r>
      <rPr>
        <sz val="12"/>
        <rFont val="Times New Roman CYR"/>
        <family val="1"/>
        <charset val="204"/>
      </rPr>
      <t xml:space="preserve"> (-)</t>
    </r>
  </si>
  <si>
    <t>Постъпления от продажба на нефинансови активи (без 40-71)</t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</si>
  <si>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компютри и хардуер</t>
    </r>
  </si>
  <si>
    <t>513 Помощи по Закона за интеграция на хората с увреждания</t>
  </si>
  <si>
    <t>514 Помощи за диагностика и лечение на социално слаби лица</t>
  </si>
  <si>
    <t>515 Помощи по Закона за закрила на детето</t>
  </si>
  <si>
    <t>516 Помощи по Закона за ветераните от войните</t>
  </si>
  <si>
    <t>517 Помощи по Закона за военноинвалидите и военнопострадалите</t>
  </si>
  <si>
    <t>518 Социални помощи и обезщетения по международни програми, помощи и дарения</t>
  </si>
  <si>
    <t>519 Други помощи и обезщетения</t>
  </si>
  <si>
    <t>521 Служби по социалното осигуряване (ДОО и др.)</t>
  </si>
  <si>
    <t>522 Дирекции за социално подпомагане</t>
  </si>
  <si>
    <t>524 Домашен социален патронаж</t>
  </si>
  <si>
    <t>525 Клубове на пенсионера, инвалида и др.</t>
  </si>
  <si>
    <t>526 Центрове за обществена подкрепа</t>
  </si>
  <si>
    <t>527 Звена "Майка и бебе"</t>
  </si>
  <si>
    <t>528 Център за работа с деца на улицата</t>
  </si>
  <si>
    <t>529 Кризисен център</t>
  </si>
  <si>
    <t>530 Център за настаняване от семеен тип</t>
  </si>
  <si>
    <t>531 Дейности за предотвратяване на трудови злополуки и професионални болести</t>
  </si>
  <si>
    <t>532 Програми за временна заетост</t>
  </si>
  <si>
    <t>533 Други програми и дейности за осигуряване на заетост</t>
  </si>
  <si>
    <t>534 Наблюдавани жилища</t>
  </si>
  <si>
    <t>535 Преходни жилища</t>
  </si>
  <si>
    <t>538 Програми за закрила на детето</t>
  </si>
  <si>
    <t>540 Домове за стари хора</t>
  </si>
  <si>
    <t>541 Домове за възрастни хора с увреждания</t>
  </si>
  <si>
    <t>545 Социален учебно-професионален център</t>
  </si>
  <si>
    <t>546 Домове за деца</t>
  </si>
  <si>
    <t>547 Център за временно настаняване</t>
  </si>
  <si>
    <t>548 Дневни центрове за стари хора</t>
  </si>
  <si>
    <t>550 Центрове за социална рехабилитация и интеграция</t>
  </si>
  <si>
    <t>551 Дневни центрове за лица с увреждания</t>
  </si>
  <si>
    <t>553 Приюти</t>
  </si>
  <si>
    <t>554 Защитени жилища</t>
  </si>
  <si>
    <t>556 Приложни научни изследвания в областта на социалното осигуряване и подпомагане</t>
  </si>
  <si>
    <t>561 Социален асистент</t>
  </si>
  <si>
    <t>562 Личен асистент</t>
  </si>
  <si>
    <t>588 Международни програми и споразумения, дарения и помощи от чужбина</t>
  </si>
  <si>
    <t>589 Други служби и дейности по социалното осигуряване, подпомагане и заетостта</t>
  </si>
  <si>
    <t>601 Управление, контрол и регулиране на дейностите по жил. строителство и териториално развитие</t>
  </si>
  <si>
    <t>602 Служби по кадастър, геодезия и регистрация на недвижимата собственост</t>
  </si>
  <si>
    <t>603 Водоснабдяване и канализация</t>
  </si>
  <si>
    <t>604 Осветление на улици и площади</t>
  </si>
  <si>
    <t>605 Бани и перални</t>
  </si>
  <si>
    <t>606 Изграждане, ремонт и поддържане на уличната мрежа</t>
  </si>
  <si>
    <t>618 Международни програми и споразумения, дарения и помощи от чужбина</t>
  </si>
  <si>
    <t>619 Други дейности по жилищното строителство, благоустройството и регионалното развитие</t>
  </si>
  <si>
    <t>621 Управление, контрол и регулиране на дейностите по опазване на околната среда</t>
  </si>
  <si>
    <t>622 Озеленяване</t>
  </si>
  <si>
    <t>623 Чистота</t>
  </si>
  <si>
    <t>624 Геозащита</t>
  </si>
  <si>
    <t>625 Приложни и научни изследвания  в областта на опазване на околната среда</t>
  </si>
  <si>
    <r>
      <t xml:space="preserve">изплатени суми от </t>
    </r>
    <r>
      <rPr>
        <b/>
        <i/>
        <sz val="12"/>
        <rFont val="Times New Roman CYR"/>
        <family val="1"/>
        <charset val="204"/>
      </rPr>
      <t>СБКО за облекло и други</t>
    </r>
    <r>
      <rPr>
        <sz val="12"/>
        <rFont val="Times New Roman CYR"/>
        <family val="1"/>
        <charset val="204"/>
      </rPr>
      <t xml:space="preserve"> на персонала, с характер на възнаграждение</t>
    </r>
  </si>
  <si>
    <r>
      <t>обезщетения</t>
    </r>
    <r>
      <rPr>
        <sz val="12"/>
        <rFont val="Times New Roman CYR"/>
        <family val="1"/>
        <charset val="204"/>
      </rPr>
      <t xml:space="preserve"> за персонала, с характер на възнаграждение</t>
    </r>
  </si>
  <si>
    <r>
      <t>други</t>
    </r>
    <r>
      <rPr>
        <sz val="12"/>
        <rFont val="Times New Roman CYR"/>
        <family val="1"/>
        <charset val="204"/>
      </rPr>
      <t>плащания и възнаграждения</t>
    </r>
  </si>
  <si>
    <t>трансфери от МТСП по програми за осигуряване на заетост (+/-)</t>
  </si>
  <si>
    <t>835 Дейности по железопътния транспорт</t>
  </si>
  <si>
    <t>836 Дейности по въздушния транспорт</t>
  </si>
  <si>
    <t>837 Дейности по водния транспорт</t>
  </si>
  <si>
    <t>838 Управление, контрол и регулиране на дейностите по комуникациите</t>
  </si>
  <si>
    <t>839 Пощи и далекосъобщения</t>
  </si>
  <si>
    <t>845 Приложни и научни изследвания  в областта на транспорта и съобщенията</t>
  </si>
  <si>
    <t>848 Международни програми и споразумения, дарения и помощи от чужбина</t>
  </si>
  <si>
    <t>849 Други дейности по транспорта,пътищата,пощите и далекосъобщенията</t>
  </si>
  <si>
    <t>851 Управление, контрол и регулиране на дейностите по промишлеността</t>
  </si>
  <si>
    <t>852 Управление, контрол и регулиране на дейностите по строителството</t>
  </si>
  <si>
    <t>853 Международни програми и споразумения, дарения и помощи от чужбина</t>
  </si>
  <si>
    <t>855 Приложни и научни изследвания  в областта на промишлеността и строителството</t>
  </si>
  <si>
    <t>858 Други дейности по промишлеността</t>
  </si>
  <si>
    <t>859 Други дейности по строителството</t>
  </si>
  <si>
    <t>861 Управление, контрол и регулиране на дейностите по туризма</t>
  </si>
  <si>
    <t>862 Туристически бази</t>
  </si>
  <si>
    <t>863 Специализирани спортно-туристически школи</t>
  </si>
  <si>
    <t>864 Международни програми и споразумения, дарения и помощи от чужбина</t>
  </si>
  <si>
    <t>865 Други дейности по туризма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</si>
  <si>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друго оборудване, машини и съоръжения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</si>
  <si>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транспортни средства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</si>
  <si>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стопански инвентар</t>
    </r>
  </si>
  <si>
    <r>
      <t xml:space="preserve">изграждане на </t>
    </r>
    <r>
      <rPr>
        <b/>
        <i/>
        <sz val="12"/>
        <rFont val="Times New Roman CYR"/>
        <family val="1"/>
        <charset val="204"/>
      </rPr>
      <t>инфраструктурни обекти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</si>
  <si>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други ДМА</t>
    </r>
  </si>
  <si>
    <t>Придобиване на нематериални дълготрайни активи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</si>
  <si>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други</t>
    </r>
    <r>
      <rPr>
        <sz val="12"/>
        <rFont val="Times New Roman CYR"/>
        <family val="1"/>
        <charset val="204"/>
      </rPr>
      <t xml:space="preserve"> нематериални дълготрайни активи</t>
    </r>
  </si>
  <si>
    <t>872 Дворци, резиденции и стопанства</t>
  </si>
  <si>
    <t>873 Оздравителни програми за предприятия в изолация и ликвидация</t>
  </si>
  <si>
    <t>875 Органи и дейности по приватизация</t>
  </si>
  <si>
    <t>876 Органи по стандартизация и метрология</t>
  </si>
  <si>
    <t>877 Патентно дело</t>
  </si>
  <si>
    <t>878 Приюти за безстопанствени животни</t>
  </si>
  <si>
    <t>885 Приложни и научни изследвания  в други дейности по икономиката</t>
  </si>
  <si>
    <t>888 Структурни реформи</t>
  </si>
  <si>
    <t>897 Международни програми и споразумения, дарения и помощи от чужбина</t>
  </si>
  <si>
    <t>898 Други дейности по икономиката</t>
  </si>
  <si>
    <t>910 Разходи за лихви</t>
  </si>
  <si>
    <t>997 Други разходи некласифицирани по другите функции</t>
  </si>
  <si>
    <t xml:space="preserve">998 Резерв </t>
  </si>
  <si>
    <t xml:space="preserve">ИЗБЕРЕТЕ ОПЕРАТИВНА ПРОГРАМА </t>
  </si>
  <si>
    <t>КФ - ОП "ТРАНСПОРТ"</t>
  </si>
  <si>
    <t>98101</t>
  </si>
  <si>
    <t>КФ - ОП "ОКОЛНА СРЕДА"</t>
  </si>
  <si>
    <t>98102</t>
  </si>
  <si>
    <t>ЕФРР - ОП "ТРАНСПОРТ"</t>
  </si>
  <si>
    <t>98201</t>
  </si>
  <si>
    <t>ЕФРР - ОП "РЕГИОНАЛНО РАЗВИТИЕ"</t>
  </si>
  <si>
    <t>98202</t>
  </si>
  <si>
    <t>ЕФРР - ОП "КОНКУРЕНТНОСПОСОБНОСТ"</t>
  </si>
  <si>
    <t>98204</t>
  </si>
  <si>
    <t>ЕФРР - ОП "ОКОЛНА СРЕДА"</t>
  </si>
  <si>
    <t>98205</t>
  </si>
  <si>
    <t>ЕФРР - ОП "ТЕХНИЧЕСКА ПОМОЩ"</t>
  </si>
  <si>
    <t>98210</t>
  </si>
  <si>
    <t>ЕСФ - ОП "ЧОВЕШКИ РЕСУРСИ"</t>
  </si>
  <si>
    <t>98301</t>
  </si>
  <si>
    <t>ЕСФ - ОП "АДМИНИСТРАТИВЕН КАПАЦИТЕТ"</t>
  </si>
  <si>
    <t>98302</t>
  </si>
  <si>
    <t>0100</t>
  </si>
  <si>
    <t>Народно събрание</t>
  </si>
  <si>
    <t>0200</t>
  </si>
  <si>
    <t>Администрация на президентството</t>
  </si>
  <si>
    <t>0300</t>
  </si>
  <si>
    <t xml:space="preserve">Министерски съвет </t>
  </si>
  <si>
    <t>0400</t>
  </si>
  <si>
    <t>Конституционен съд</t>
  </si>
  <si>
    <t>0500</t>
  </si>
  <si>
    <t>Сметна палата</t>
  </si>
  <si>
    <t>0600</t>
  </si>
  <si>
    <t>Висш съдебен съвет</t>
  </si>
  <si>
    <t>1000</t>
  </si>
  <si>
    <t>Министерство на финансите</t>
  </si>
  <si>
    <t>1100</t>
  </si>
  <si>
    <t>Министерство на външните работи</t>
  </si>
  <si>
    <t>1200</t>
  </si>
  <si>
    <t>Министерство на отбраната</t>
  </si>
  <si>
    <t>1300</t>
  </si>
  <si>
    <t>Министерство на вътрешните работи</t>
  </si>
  <si>
    <t>1400</t>
  </si>
  <si>
    <t>Министерство на правосъдието</t>
  </si>
  <si>
    <t>1500</t>
  </si>
  <si>
    <t>Министерство на труда и социалната политика</t>
  </si>
  <si>
    <t>1600</t>
  </si>
  <si>
    <t>Министерство на здравеопазването</t>
  </si>
  <si>
    <t>1700</t>
  </si>
  <si>
    <t xml:space="preserve">Министерство на образованието и науката </t>
  </si>
  <si>
    <t>1800</t>
  </si>
  <si>
    <t>Министерство на културата</t>
  </si>
  <si>
    <t>1900</t>
  </si>
  <si>
    <t>Министерство на околната среда и водите</t>
  </si>
  <si>
    <t>2000</t>
  </si>
  <si>
    <t>Министерство на икономиката и енергетиката</t>
  </si>
  <si>
    <t>2100</t>
  </si>
  <si>
    <t>Министерство на регионалното развитие</t>
  </si>
  <si>
    <t>2200</t>
  </si>
  <si>
    <t>Министерство на земеделието и храните</t>
  </si>
  <si>
    <t>2300</t>
  </si>
  <si>
    <t>Министерство на транспорта, информационните технологии и съобщенията</t>
  </si>
  <si>
    <t>2500</t>
  </si>
  <si>
    <t>Министерство на младежта и спорта</t>
  </si>
  <si>
    <t>2800</t>
  </si>
  <si>
    <t>Министерство на инвестиционното проектиране</t>
  </si>
  <si>
    <t>3000</t>
  </si>
  <si>
    <t>Държавна агенция  "Национална сигурност"</t>
  </si>
  <si>
    <t>3200</t>
  </si>
  <si>
    <t>НАИМЕНОВАНИЕ НА ПАРАГРАФИТЕ И ПОДПАРАГРАФИТЕ</t>
  </si>
  <si>
    <t xml:space="preserve"> 03 ¦</t>
  </si>
  <si>
    <r>
      <t>обща субсидия</t>
    </r>
    <r>
      <rPr>
        <sz val="12"/>
        <rFont val="Times New Roman CYR"/>
        <family val="1"/>
        <charset val="204"/>
      </rPr>
      <t xml:space="preserve"> и други трансфери за държавни дейности от ЦБ за общини (+)</t>
    </r>
  </si>
  <si>
    <r>
      <t>обща изравнителна субсидия и други трансфери за местни дейности</t>
    </r>
    <r>
      <rPr>
        <sz val="12"/>
        <rFont val="Times New Roman CYR"/>
        <family val="1"/>
        <charset val="204"/>
      </rPr>
      <t xml:space="preserve"> от ЦБ за общини (+)</t>
    </r>
  </si>
  <si>
    <t>III. ОБЩО</t>
  </si>
  <si>
    <t xml:space="preserve"> 04 ¦</t>
  </si>
  <si>
    <t>Трансфери на отчислени постъпления</t>
  </si>
  <si>
    <t>Разчети за извършени плащания в СЕБРА (+/-)</t>
  </si>
  <si>
    <t>Трансфери за поети осигурителни вноски за ДОО</t>
  </si>
  <si>
    <t>Временни безлихвени заеми между сметки за средствата от ЕС (нето)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</si>
  <si>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дялове и акции</t>
    </r>
    <r>
      <rPr>
        <sz val="12"/>
        <rFont val="Times New Roman CYR"/>
        <family val="1"/>
        <charset val="204"/>
      </rPr>
      <t xml:space="preserve"> и увеличение на капитала и капиталовите резерви (-)</t>
    </r>
  </si>
  <si>
    <t>Придобиване на земя</t>
  </si>
  <si>
    <t>Капиталови трансфери</t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</si>
  <si>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нефинансови предприятия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</si>
  <si>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финансови институции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</si>
  <si>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организации с нестопанска цел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</si>
  <si>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домакинствата</t>
    </r>
  </si>
  <si>
    <t>Прираст на държавния резерв и изкупуване на земеделска продукция (включва и 40-71)</t>
  </si>
  <si>
    <r>
      <t xml:space="preserve">плащания за попълване на </t>
    </r>
    <r>
      <rPr>
        <b/>
        <i/>
        <sz val="12"/>
        <rFont val="Times New Roman CYR"/>
        <family val="1"/>
        <charset val="204"/>
      </rPr>
      <t>държавния резерв</t>
    </r>
  </si>
  <si>
    <r>
      <t xml:space="preserve">плащания за изкупуване на </t>
    </r>
    <r>
      <rPr>
        <b/>
        <i/>
        <sz val="12"/>
        <rFont val="Times New Roman CYR"/>
        <family val="1"/>
        <charset val="204"/>
      </rPr>
      <t>земеделска продукция</t>
    </r>
  </si>
  <si>
    <r>
      <t xml:space="preserve">постъпления от продажба на държавния резерв </t>
    </r>
    <r>
      <rPr>
        <i/>
        <sz val="12"/>
        <color indexed="10"/>
        <rFont val="Times New Roman CYR"/>
        <charset val="204"/>
      </rPr>
      <t>(-)</t>
    </r>
  </si>
  <si>
    <t>Резерв за непредвидени и неотложни разходи</t>
  </si>
  <si>
    <r>
      <t xml:space="preserve"> - Използва се </t>
    </r>
    <r>
      <rPr>
        <b/>
        <i/>
        <sz val="12"/>
        <rFont val="Times New Roman CYR"/>
        <family val="1"/>
        <charset val="204"/>
      </rPr>
      <t>само</t>
    </r>
    <r>
      <rPr>
        <b/>
        <sz val="12"/>
        <rFont val="Times New Roman CYR"/>
        <family val="1"/>
        <charset val="204"/>
      </rPr>
      <t xml:space="preserve"> като </t>
    </r>
    <r>
      <rPr>
        <b/>
        <i/>
        <sz val="12"/>
        <rFont val="Times New Roman CYR"/>
        <family val="1"/>
        <charset val="204"/>
      </rPr>
      <t>планов показател</t>
    </r>
    <r>
      <rPr>
        <b/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ЦБ, ВСС, НОИ, НЗОК и общините.</t>
    </r>
  </si>
  <si>
    <r>
      <t xml:space="preserve">   По тази позиция </t>
    </r>
    <r>
      <rPr>
        <b/>
        <i/>
        <sz val="12"/>
        <rFont val="Times New Roman CYR"/>
        <family val="1"/>
        <charset val="204"/>
      </rPr>
      <t>не може</t>
    </r>
    <r>
      <rPr>
        <sz val="12"/>
        <rFont val="Times New Roman CYR"/>
        <family val="1"/>
        <charset val="204"/>
      </rPr>
      <t xml:space="preserve"> да има суми по отчет. Ползването на тези средства следва да се отчита</t>
    </r>
  </si>
  <si>
    <r>
      <t xml:space="preserve">   по съответните разходни параграфи и дейности в резултат на </t>
    </r>
    <r>
      <rPr>
        <b/>
        <i/>
        <sz val="12"/>
        <rFont val="Times New Roman CYR"/>
        <family val="1"/>
        <charset val="204"/>
      </rPr>
      <t>корекция по бюджета</t>
    </r>
    <r>
      <rPr>
        <sz val="12"/>
        <rFont val="Times New Roman CYR"/>
        <family val="1"/>
        <charset val="204"/>
      </rPr>
      <t>.</t>
    </r>
  </si>
  <si>
    <t>II. ОБЩО РАЗХОДИ РЕКАПИТУЛАЦИЯ</t>
  </si>
  <si>
    <t>VI. ОПЕРАЦИИ С ФИНАНСОВИ АКТИВИ И ПАСИВИ - ПОЗИЦИИ</t>
  </si>
  <si>
    <t xml:space="preserve"> 0 6 ¦</t>
  </si>
  <si>
    <t>ІІ (4а)</t>
  </si>
  <si>
    <t>ІІ (4б)</t>
  </si>
  <si>
    <t>ІІ(4в)</t>
  </si>
  <si>
    <t>(5)</t>
  </si>
  <si>
    <t>попълва се на ръка</t>
  </si>
  <si>
    <t>формула  = колона (2) Отчет</t>
  </si>
  <si>
    <t>формула  = І. (а) + І. (б) - І. (в)</t>
  </si>
  <si>
    <t>формула (логическа) - изчислява по-голя-мото число от коло-ните (2) Отчет и ІІб</t>
  </si>
  <si>
    <t>формула  = ІІ. (1) + ІІ. (2) - ІІ. (3)</t>
  </si>
  <si>
    <t>Формула = + ІІ. (4) - ІІ. (4а) - ІІ. (4б) - ІІ. (4в) = 0, при коректно попълване на данните</t>
  </si>
  <si>
    <t>Субсидии на организации с нестопанска цел</t>
  </si>
  <si>
    <t>30-82</t>
  </si>
  <si>
    <t>трансфери между бюджети - получени трансфери (+)</t>
  </si>
  <si>
    <t>трансфери между бюджети - предоставени трансфери (-)</t>
  </si>
  <si>
    <t>Трансфери от/за сметки за чужди средства</t>
  </si>
  <si>
    <t>трансфери от/за сметки за чужди средства - получени трансфери (+)</t>
  </si>
  <si>
    <t>Трансфери за поети данъци върху доходите на физически лица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</si>
  <si>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</si>
  <si>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</si>
  <si>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t>Временни безлихвени заеми между бюджети (нето)</t>
  </si>
  <si>
    <t xml:space="preserve">Временни безлихвени заеми от/за сметки за чужди средства (нето) </t>
  </si>
  <si>
    <t xml:space="preserve">Временни безлихвени заеми от/за държавни предприятия, включени в консолидираната фискална програма (нето) </t>
  </si>
  <si>
    <t>суми по разчети м/у бюджети, сметки и фондове за поети осигурителни вноски и данъци</t>
  </si>
  <si>
    <t>друго финансиране - операции с активи (+/-)</t>
  </si>
  <si>
    <t>друго финансиране - операции с пасиви (+/-)</t>
  </si>
  <si>
    <t>ИЗГОТВИЛ :</t>
  </si>
  <si>
    <t>РЪКОВОДИТЕЛ :</t>
  </si>
  <si>
    <t>step</t>
  </si>
  <si>
    <t>gotocell</t>
  </si>
  <si>
    <t>nextcell</t>
  </si>
  <si>
    <t>INF copyrf</t>
  </si>
  <si>
    <t>dejKN</t>
  </si>
  <si>
    <t>НАИМЕНОВАНИЯ НА ПАРАГРАФИТЕ И ПОДПАРАГРАФИТЕ</t>
  </si>
  <si>
    <t>формула (логическа) - изчислява по-голямото число от колоните (2) "Отчет" и (І(б)+І(а))</t>
  </si>
  <si>
    <t xml:space="preserve">Вноски за доброволно осигуряване </t>
  </si>
  <si>
    <r>
      <t>лихви</t>
    </r>
    <r>
      <rPr>
        <sz val="12"/>
        <rFont val="Times New Roman CYR"/>
        <charset val="204"/>
      </rPr>
      <t xml:space="preserve"> и </t>
    </r>
    <r>
      <rPr>
        <b/>
        <i/>
        <sz val="12"/>
        <rFont val="Times New Roman CYR"/>
        <charset val="204"/>
      </rPr>
      <t>отстъпки</t>
    </r>
    <r>
      <rPr>
        <sz val="12"/>
        <rFont val="Times New Roman CYR"/>
        <charset val="204"/>
      </rPr>
      <t xml:space="preserve"> по </t>
    </r>
    <r>
      <rPr>
        <b/>
        <i/>
        <sz val="12"/>
        <rFont val="Times New Roman CYR"/>
        <charset val="204"/>
      </rPr>
      <t>целеви емисии</t>
    </r>
    <r>
      <rPr>
        <sz val="12"/>
        <rFont val="Times New Roman CYR"/>
        <charset val="204"/>
      </rPr>
      <t xml:space="preserve"> на държавни ценни книжа</t>
    </r>
  </si>
  <si>
    <t>ресурс на база данък върху добавената стойност</t>
  </si>
  <si>
    <r>
      <t xml:space="preserve">за осъществяване на </t>
    </r>
    <r>
      <rPr>
        <b/>
        <i/>
        <sz val="12"/>
        <rFont val="Times New Roman CYR"/>
        <charset val="204"/>
      </rPr>
      <t xml:space="preserve">болнична помощ </t>
    </r>
  </si>
  <si>
    <t>Контрола  (дефицит/излишък+финансиране)</t>
  </si>
  <si>
    <t>окончателен данък  на местни и чуждестранни физически лица по чл. 37 и 38 от ЗДДФЛ</t>
  </si>
  <si>
    <r>
      <t xml:space="preserve">данък върху </t>
    </r>
    <r>
      <rPr>
        <b/>
        <sz val="12"/>
        <rFont val="Times New Roman Cyr"/>
        <charset val="204"/>
      </rPr>
      <t xml:space="preserve">дивидентите </t>
    </r>
    <r>
      <rPr>
        <sz val="12"/>
        <rFont val="Times New Roman CYR"/>
        <charset val="204"/>
      </rPr>
      <t>и</t>
    </r>
    <r>
      <rPr>
        <b/>
        <sz val="12"/>
        <rFont val="Times New Roman Cyr"/>
        <charset val="204"/>
      </rPr>
      <t xml:space="preserve"> ликвидационните дялове</t>
    </r>
    <r>
      <rPr>
        <sz val="12"/>
        <rFont val="Times New Roman CYR"/>
        <family val="1"/>
        <charset val="204"/>
      </rPr>
      <t xml:space="preserve"> на</t>
    </r>
    <r>
      <rPr>
        <b/>
        <i/>
        <sz val="12"/>
        <rFont val="Times New Roman CYR"/>
        <charset val="204"/>
      </rPr>
      <t xml:space="preserve"> физически лица</t>
    </r>
  </si>
  <si>
    <t>Разходи за лихви по емисии на държавни (общински) ценни книжа</t>
  </si>
  <si>
    <t>Национален фонд към Министерството на финансите</t>
  </si>
  <si>
    <t>2220</t>
  </si>
  <si>
    <t>Държавен фонд "Земеделие" - Разплащателна агенция</t>
  </si>
  <si>
    <t>1060</t>
  </si>
  <si>
    <t>Сметка към министъра на финансите за средствата от продажбата на предписани емисионни единици (§ 10, ал. 1 от ЗПФ)</t>
  </si>
  <si>
    <t>5500</t>
  </si>
  <si>
    <t>Национален осигурителен институт - Държавно обществено осигуряване</t>
  </si>
  <si>
    <t>5591</t>
  </si>
  <si>
    <t>Национален осигурителен институт - Учителски пенсионен фонд</t>
  </si>
  <si>
    <t>5592</t>
  </si>
  <si>
    <t>Хаджидимово</t>
  </si>
  <si>
    <t>5114</t>
  </si>
  <si>
    <t>Якоруда</t>
  </si>
  <si>
    <t>5201</t>
  </si>
  <si>
    <t>Айтос</t>
  </si>
  <si>
    <t>5202</t>
  </si>
  <si>
    <t xml:space="preserve">Бургас </t>
  </si>
  <si>
    <t>5203</t>
  </si>
  <si>
    <t>Камено</t>
  </si>
  <si>
    <t>5204</t>
  </si>
  <si>
    <t>Карнобат</t>
  </si>
  <si>
    <t>5205</t>
  </si>
  <si>
    <t>Малко Търново</t>
  </si>
  <si>
    <t>5206</t>
  </si>
  <si>
    <t>Несебър</t>
  </si>
  <si>
    <t>5207</t>
  </si>
  <si>
    <t>Поморие</t>
  </si>
  <si>
    <t>5208</t>
  </si>
  <si>
    <t>Приморско</t>
  </si>
  <si>
    <t>5209</t>
  </si>
  <si>
    <t>Руен</t>
  </si>
  <si>
    <t>5210</t>
  </si>
  <si>
    <t>Созопол</t>
  </si>
  <si>
    <t>5211</t>
  </si>
  <si>
    <t>Средец</t>
  </si>
  <si>
    <t>5212</t>
  </si>
  <si>
    <t>Сунгурларе</t>
  </si>
  <si>
    <t>5213</t>
  </si>
  <si>
    <t>Царево</t>
  </si>
  <si>
    <t>5301</t>
  </si>
  <si>
    <t>Аврен</t>
  </si>
  <si>
    <t>5302</t>
  </si>
  <si>
    <t>Аксаково</t>
  </si>
  <si>
    <t>5303</t>
  </si>
  <si>
    <t>Белослав</t>
  </si>
  <si>
    <t>5304</t>
  </si>
  <si>
    <t>Бяла</t>
  </si>
  <si>
    <t>5305</t>
  </si>
  <si>
    <t>Варна</t>
  </si>
  <si>
    <t>5306</t>
  </si>
  <si>
    <t>Ветрино</t>
  </si>
  <si>
    <t>5307</t>
  </si>
  <si>
    <t>Вълчидол</t>
  </si>
  <si>
    <t>5308</t>
  </si>
  <si>
    <t>Девня</t>
  </si>
  <si>
    <t>5309</t>
  </si>
  <si>
    <t>Долни Чифлик</t>
  </si>
  <si>
    <t>5310</t>
  </si>
  <si>
    <t>Дългопол</t>
  </si>
  <si>
    <t>5311</t>
  </si>
  <si>
    <t>Провадия</t>
  </si>
  <si>
    <t>5312</t>
  </si>
  <si>
    <t>Суворово</t>
  </si>
  <si>
    <t>5401</t>
  </si>
  <si>
    <t>Велико Търново</t>
  </si>
  <si>
    <t>5402</t>
  </si>
  <si>
    <t>Горна Оряховица</t>
  </si>
  <si>
    <t>5403</t>
  </si>
  <si>
    <t>Елена</t>
  </si>
  <si>
    <t>5404</t>
  </si>
  <si>
    <t>Златарица</t>
  </si>
  <si>
    <t>5405</t>
  </si>
  <si>
    <t>Лясковец</t>
  </si>
  <si>
    <t>5406</t>
  </si>
  <si>
    <t>Павликени</t>
  </si>
  <si>
    <t>5407</t>
  </si>
  <si>
    <t>Полски Тръмбеш</t>
  </si>
  <si>
    <t>5408</t>
  </si>
  <si>
    <t>Свищов</t>
  </si>
  <si>
    <t>5409</t>
  </si>
  <si>
    <t>Стражица</t>
  </si>
  <si>
    <t>5410</t>
  </si>
  <si>
    <t>Сухиндол</t>
  </si>
  <si>
    <t>5501</t>
  </si>
  <si>
    <t>Белоградчик</t>
  </si>
  <si>
    <t>5502</t>
  </si>
  <si>
    <t>Бойница</t>
  </si>
  <si>
    <t>5503</t>
  </si>
  <si>
    <t>Брегово</t>
  </si>
  <si>
    <t>5504</t>
  </si>
  <si>
    <t>Видин</t>
  </si>
  <si>
    <t>5505</t>
  </si>
  <si>
    <t>Грамада</t>
  </si>
  <si>
    <t>5506</t>
  </si>
  <si>
    <t>Димово</t>
  </si>
  <si>
    <t>5507</t>
  </si>
  <si>
    <t>Кула</t>
  </si>
  <si>
    <t>5508</t>
  </si>
  <si>
    <t>Макреш</t>
  </si>
  <si>
    <t>5509</t>
  </si>
  <si>
    <t>Ново село</t>
  </si>
  <si>
    <t>5510</t>
  </si>
  <si>
    <t>Ружинци</t>
  </si>
  <si>
    <t>5511</t>
  </si>
  <si>
    <t>Чупрене</t>
  </si>
  <si>
    <t>5601</t>
  </si>
  <si>
    <t>Борован</t>
  </si>
  <si>
    <t>5602</t>
  </si>
  <si>
    <t>Бяла Слатина</t>
  </si>
  <si>
    <t>5603</t>
  </si>
  <si>
    <t>Враца</t>
  </si>
  <si>
    <t>5605</t>
  </si>
  <si>
    <t>Козлодуй</t>
  </si>
  <si>
    <t>5606</t>
  </si>
  <si>
    <t>Криводол</t>
  </si>
  <si>
    <t>5607</t>
  </si>
  <si>
    <t>Мездра</t>
  </si>
  <si>
    <t>5608</t>
  </si>
  <si>
    <t>Мизия</t>
  </si>
  <si>
    <t>5609</t>
  </si>
  <si>
    <t>Оряхово</t>
  </si>
  <si>
    <t>5610</t>
  </si>
  <si>
    <t>Роман</t>
  </si>
  <si>
    <t>5611</t>
  </si>
  <si>
    <t>Хайредин</t>
  </si>
  <si>
    <t>5701</t>
  </si>
  <si>
    <t>Габрово</t>
  </si>
  <si>
    <t>5702</t>
  </si>
  <si>
    <t>Дряново</t>
  </si>
  <si>
    <t>5703</t>
  </si>
  <si>
    <t>Севлиево</t>
  </si>
  <si>
    <t>5704</t>
  </si>
  <si>
    <t>Трявна</t>
  </si>
  <si>
    <t>5801</t>
  </si>
  <si>
    <t>Балчик</t>
  </si>
  <si>
    <t>5802</t>
  </si>
  <si>
    <t>Генерал Тошево</t>
  </si>
  <si>
    <t>5803</t>
  </si>
  <si>
    <t>Добрич</t>
  </si>
  <si>
    <t>5804</t>
  </si>
  <si>
    <t>Добричка</t>
  </si>
  <si>
    <t>5805</t>
  </si>
  <si>
    <t>Каварна</t>
  </si>
  <si>
    <t>5806</t>
  </si>
  <si>
    <t>Крушари</t>
  </si>
  <si>
    <t>5807</t>
  </si>
  <si>
    <t>Тервел</t>
  </si>
  <si>
    <t>5808</t>
  </si>
  <si>
    <t>Шабла</t>
  </si>
  <si>
    <t>5901</t>
  </si>
  <si>
    <t>Ардино</t>
  </si>
  <si>
    <t>5902</t>
  </si>
  <si>
    <t>Джебел</t>
  </si>
  <si>
    <t>5903</t>
  </si>
  <si>
    <t>Кирково</t>
  </si>
  <si>
    <t>5904</t>
  </si>
  <si>
    <t>Крумовград</t>
  </si>
  <si>
    <t>5905</t>
  </si>
  <si>
    <t>Кърджали</t>
  </si>
  <si>
    <t>5906</t>
  </si>
  <si>
    <t>Момчилград</t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</si>
  <si>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сгради</t>
    </r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</si>
  <si>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друго оборудване, машини и съоръжения</t>
    </r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</si>
  <si>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</si>
  <si>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</si>
  <si>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</si>
  <si>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</si>
  <si>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</si>
  <si>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земя</t>
  </si>
  <si>
    <t>постъпления от продажба на земеделска продукция</t>
  </si>
  <si>
    <t>Приходи от концесии</t>
  </si>
  <si>
    <t>Приходи от лицензии за ползване на държавни/общински активи</t>
  </si>
  <si>
    <t>45-00</t>
  </si>
  <si>
    <t>99-99</t>
  </si>
  <si>
    <t>I. ОБЩО ПРИХОДИ</t>
  </si>
  <si>
    <t>II. РАЗХОДИ - РЕКАПИТУЛАЦИЯ ПО ПАРАГРАФИ И ПОДПАРАГРАФИ</t>
  </si>
  <si>
    <t xml:space="preserve"> 02 ¦</t>
  </si>
  <si>
    <t>РЕКАПИТУЛАЦИЯ НА ДЕЙНОСТИТЕ ПО ПАРАГРАФИ И ПОДПАРАГРАФИ</t>
  </si>
  <si>
    <t>Заплати и възнаграждения за персонала, нает по трудови и служебни правоотношения</t>
  </si>
  <si>
    <r>
      <t xml:space="preserve">заплати и възнаграждения на персонала нает по </t>
    </r>
    <r>
      <rPr>
        <b/>
        <i/>
        <sz val="12"/>
        <rFont val="Times New Roman CYR"/>
        <family val="1"/>
        <charset val="204"/>
      </rPr>
      <t>трудови правоотношения</t>
    </r>
  </si>
  <si>
    <r>
      <t xml:space="preserve">заплати и възнаграждения на персонала нает по </t>
    </r>
    <r>
      <rPr>
        <b/>
        <i/>
        <sz val="12"/>
        <rFont val="Times New Roman CYR"/>
        <family val="1"/>
        <charset val="204"/>
      </rPr>
      <t>служебни правоотношения</t>
    </r>
  </si>
  <si>
    <t>Други възнаграждения и плащания за персонала</t>
  </si>
  <si>
    <r>
      <t xml:space="preserve">за </t>
    </r>
    <r>
      <rPr>
        <b/>
        <i/>
        <sz val="12"/>
        <rFont val="Times New Roman CYR"/>
        <family val="1"/>
        <charset val="204"/>
      </rPr>
      <t>нещатен</t>
    </r>
    <r>
      <rPr>
        <sz val="12"/>
        <rFont val="Times New Roman CYR"/>
        <family val="1"/>
        <charset val="204"/>
      </rPr>
      <t xml:space="preserve"> персонал нает по </t>
    </r>
    <r>
      <rPr>
        <b/>
        <i/>
        <sz val="12"/>
        <rFont val="Times New Roman CYR"/>
        <family val="1"/>
        <charset val="204"/>
      </rPr>
      <t>трудови правоотношения</t>
    </r>
    <r>
      <rPr>
        <sz val="12"/>
        <rFont val="Times New Roman CYR"/>
        <family val="1"/>
        <charset val="204"/>
      </rPr>
      <t xml:space="preserve"> </t>
    </r>
  </si>
  <si>
    <r>
      <t xml:space="preserve">за персонала по </t>
    </r>
    <r>
      <rPr>
        <b/>
        <i/>
        <sz val="12"/>
        <rFont val="Times New Roman CYR"/>
        <family val="1"/>
        <charset val="204"/>
      </rPr>
      <t>извънтрудови правоотношения</t>
    </r>
  </si>
  <si>
    <t>7304</t>
  </si>
  <si>
    <t>Годеч</t>
  </si>
  <si>
    <t>7305</t>
  </si>
  <si>
    <t>Горна Малина</t>
  </si>
  <si>
    <t>7306</t>
  </si>
  <si>
    <t>Долна Баня</t>
  </si>
  <si>
    <t>7307</t>
  </si>
  <si>
    <t xml:space="preserve">Драгоман </t>
  </si>
  <si>
    <t>7308</t>
  </si>
  <si>
    <t>Елин Пелин</t>
  </si>
  <si>
    <t>7309</t>
  </si>
  <si>
    <t>Етрополе</t>
  </si>
  <si>
    <t>7310</t>
  </si>
  <si>
    <t>Златица</t>
  </si>
  <si>
    <t>7311</t>
  </si>
  <si>
    <t>Ихтиман</t>
  </si>
  <si>
    <t>7312</t>
  </si>
  <si>
    <t>Копривщица</t>
  </si>
  <si>
    <t>7313</t>
  </si>
  <si>
    <t>Костенец</t>
  </si>
  <si>
    <t>7314</t>
  </si>
  <si>
    <t>Костинброд</t>
  </si>
  <si>
    <t>7315</t>
  </si>
  <si>
    <t>Мирково</t>
  </si>
  <si>
    <t>7316</t>
  </si>
  <si>
    <t>Пирдоп</t>
  </si>
  <si>
    <t>7317</t>
  </si>
  <si>
    <t>Правец</t>
  </si>
  <si>
    <t>7318</t>
  </si>
  <si>
    <t>Самоков</t>
  </si>
  <si>
    <t>7319</t>
  </si>
  <si>
    <t>Своге</t>
  </si>
  <si>
    <t>7320</t>
  </si>
  <si>
    <t>Сливница</t>
  </si>
  <si>
    <t>7321</t>
  </si>
  <si>
    <t>Чавдар</t>
  </si>
  <si>
    <t>7322</t>
  </si>
  <si>
    <t>Челопеч</t>
  </si>
  <si>
    <t>7401</t>
  </si>
  <si>
    <t>Братя Даскалови</t>
  </si>
  <si>
    <t>7402</t>
  </si>
  <si>
    <t>Гурково</t>
  </si>
  <si>
    <t>7403</t>
  </si>
  <si>
    <t>Гълъбово</t>
  </si>
  <si>
    <t>7404</t>
  </si>
  <si>
    <t>Казанлък</t>
  </si>
  <si>
    <t>7405</t>
  </si>
  <si>
    <t>Мъглиж</t>
  </si>
  <si>
    <t>7406</t>
  </si>
  <si>
    <t>Николаево</t>
  </si>
  <si>
    <t>7407</t>
  </si>
  <si>
    <t>Опан</t>
  </si>
  <si>
    <t>7408</t>
  </si>
  <si>
    <t>Павел баня</t>
  </si>
  <si>
    <t>7409</t>
  </si>
  <si>
    <t>Раднево</t>
  </si>
  <si>
    <t>7410</t>
  </si>
  <si>
    <t>Стара Загора</t>
  </si>
  <si>
    <t>7411</t>
  </si>
  <si>
    <t>Чирпан</t>
  </si>
  <si>
    <t>7501</t>
  </si>
  <si>
    <t>Антоново</t>
  </si>
  <si>
    <t>7502</t>
  </si>
  <si>
    <t>Омуртаг</t>
  </si>
  <si>
    <t>7503</t>
  </si>
  <si>
    <t>Опака</t>
  </si>
  <si>
    <t>7504</t>
  </si>
  <si>
    <t>Попово</t>
  </si>
  <si>
    <t>7505</t>
  </si>
  <si>
    <t>Търговище</t>
  </si>
  <si>
    <t>7601</t>
  </si>
  <si>
    <t>Димитровград</t>
  </si>
  <si>
    <t>7602</t>
  </si>
  <si>
    <t>Ивайловград</t>
  </si>
  <si>
    <t>7603</t>
  </si>
  <si>
    <t>Любимец</t>
  </si>
  <si>
    <t>7604</t>
  </si>
  <si>
    <t>Маджарово</t>
  </si>
  <si>
    <t>7605</t>
  </si>
  <si>
    <t>Минерални Бани</t>
  </si>
  <si>
    <t>7606</t>
  </si>
  <si>
    <t>Свиленград</t>
  </si>
  <si>
    <t>7607</t>
  </si>
  <si>
    <t>Симеоновград</t>
  </si>
  <si>
    <t>7608</t>
  </si>
  <si>
    <t>Стамболово</t>
  </si>
  <si>
    <t>7609</t>
  </si>
  <si>
    <t>Тополовград</t>
  </si>
  <si>
    <t>7610</t>
  </si>
  <si>
    <t>Харманли</t>
  </si>
  <si>
    <t>7611</t>
  </si>
  <si>
    <t>Хасково</t>
  </si>
  <si>
    <t>7701</t>
  </si>
  <si>
    <t>Велики Преслав</t>
  </si>
  <si>
    <t>7702</t>
  </si>
  <si>
    <t>Венец</t>
  </si>
  <si>
    <t>7703</t>
  </si>
  <si>
    <t>Върбица</t>
  </si>
  <si>
    <t>7704</t>
  </si>
  <si>
    <t>Каолиново</t>
  </si>
  <si>
    <t>7705</t>
  </si>
  <si>
    <t>Каспичан</t>
  </si>
  <si>
    <t>7706</t>
  </si>
  <si>
    <t>Никола Козлево</t>
  </si>
  <si>
    <t>7707</t>
  </si>
  <si>
    <t>Нови пазар</t>
  </si>
  <si>
    <t>7708</t>
  </si>
  <si>
    <t>Смядово</t>
  </si>
  <si>
    <t>7709</t>
  </si>
  <si>
    <t>Хитрино</t>
  </si>
  <si>
    <t>7710</t>
  </si>
  <si>
    <t>Шумен</t>
  </si>
  <si>
    <t>7801</t>
  </si>
  <si>
    <t>Болярово</t>
  </si>
  <si>
    <t>7802</t>
  </si>
  <si>
    <t>Елхово</t>
  </si>
  <si>
    <t>7803</t>
  </si>
  <si>
    <t>Стралджа</t>
  </si>
  <si>
    <t>7804</t>
  </si>
  <si>
    <t>Тунджа</t>
  </si>
  <si>
    <t>7805</t>
  </si>
  <si>
    <t>Ямбол</t>
  </si>
  <si>
    <t>Район Красно село</t>
  </si>
  <si>
    <t>7210</t>
  </si>
  <si>
    <t>Район Кремиковци</t>
  </si>
  <si>
    <t>7211</t>
  </si>
  <si>
    <t>Район Лозенец</t>
  </si>
  <si>
    <t>7212</t>
  </si>
  <si>
    <t>Район Люлин</t>
  </si>
  <si>
    <t>7213</t>
  </si>
  <si>
    <t>Район Младост</t>
  </si>
  <si>
    <t>7214</t>
  </si>
  <si>
    <t>Район Надежда</t>
  </si>
  <si>
    <t>7215</t>
  </si>
  <si>
    <t>Район Нови Искър</t>
  </si>
  <si>
    <t>7216</t>
  </si>
  <si>
    <t>Район Оборище</t>
  </si>
  <si>
    <t>7217</t>
  </si>
  <si>
    <t>Район Овча Купел</t>
  </si>
  <si>
    <t>7218</t>
  </si>
  <si>
    <t>Район Панчарево</t>
  </si>
  <si>
    <t>7219</t>
  </si>
  <si>
    <t>Район Подуяне</t>
  </si>
  <si>
    <t>7220</t>
  </si>
  <si>
    <t>Район Сердика</t>
  </si>
  <si>
    <t>7221</t>
  </si>
  <si>
    <t>Район Слатина</t>
  </si>
  <si>
    <t>7222</t>
  </si>
  <si>
    <t>Район Средец</t>
  </si>
  <si>
    <t>7223</t>
  </si>
  <si>
    <t>Район Студентска</t>
  </si>
  <si>
    <t>7224</t>
  </si>
  <si>
    <t>Район Триадица</t>
  </si>
  <si>
    <t>7225</t>
  </si>
  <si>
    <t>Столична община</t>
  </si>
  <si>
    <t>7301</t>
  </si>
  <si>
    <t>Антон</t>
  </si>
  <si>
    <t>7302</t>
  </si>
  <si>
    <t>Божурище</t>
  </si>
  <si>
    <t>7303</t>
  </si>
  <si>
    <t>Ботевград</t>
  </si>
  <si>
    <t>Трансфери за поети осигурителни вноски за допълнително задължително пенсионно осигуряване</t>
  </si>
  <si>
    <t>IV. ОБЩО</t>
  </si>
  <si>
    <t>Получени/предоставени временни безлихвени заеми от/за ЦБ (нето)</t>
  </si>
  <si>
    <t>= I.(раздел)-II.(раздел=рекапитулацията от всички дейности)+III.(раздел=рекапитулация от всички трансфери)</t>
  </si>
  <si>
    <t xml:space="preserve"> 0 6  ¦</t>
  </si>
  <si>
    <t>Придобиване на дялове, акции и съучастия (нето)</t>
  </si>
  <si>
    <r>
      <t xml:space="preserve">участия в </t>
    </r>
    <r>
      <rPr>
        <b/>
        <i/>
        <sz val="12"/>
        <rFont val="Times New Roman CYR"/>
        <family val="1"/>
        <charset val="204"/>
      </rPr>
      <t>съвместни</t>
    </r>
    <r>
      <rPr>
        <sz val="12"/>
        <rFont val="Times New Roman CYR"/>
        <family val="1"/>
        <charset val="204"/>
      </rPr>
      <t xml:space="preserve"> предприятия, активи и стопански дейности (-)</t>
    </r>
  </si>
  <si>
    <r>
      <t>постъпления</t>
    </r>
    <r>
      <rPr>
        <sz val="12"/>
        <rFont val="Times New Roman CYR"/>
        <family val="1"/>
        <charset val="204"/>
      </rPr>
      <t xml:space="preserve"> от продажби на дялове, акции, съучастия, и от ликвидационни дялове (+)</t>
    </r>
  </si>
  <si>
    <t>Предоставени кредити (нето)</t>
  </si>
  <si>
    <r>
      <t>предоставени</t>
    </r>
    <r>
      <rPr>
        <sz val="12"/>
        <rFont val="Times New Roman CYR"/>
        <family val="1"/>
        <charset val="204"/>
      </rPr>
      <t xml:space="preserve"> средства по лихвени заеми (-)</t>
    </r>
  </si>
  <si>
    <r>
      <t>възстановени</t>
    </r>
    <r>
      <rPr>
        <sz val="12"/>
        <rFont val="Times New Roman CYR"/>
        <family val="1"/>
        <charset val="204"/>
      </rPr>
      <t xml:space="preserve"> главници по предоставени лихвени заеми (+)</t>
    </r>
  </si>
  <si>
    <t>Предоставена временна финансова помощ (нето)</t>
  </si>
  <si>
    <r>
      <t>предоставени</t>
    </r>
    <r>
      <rPr>
        <sz val="12"/>
        <rFont val="Times New Roman CYR"/>
        <family val="1"/>
        <charset val="204"/>
      </rPr>
      <t xml:space="preserve"> средства по временна финансова помощ (-)</t>
    </r>
  </si>
  <si>
    <r>
      <t>възстановени</t>
    </r>
    <r>
      <rPr>
        <sz val="12"/>
        <rFont val="Times New Roman CYR"/>
        <family val="1"/>
        <charset val="204"/>
      </rPr>
      <t xml:space="preserve"> суми по временна финансова помощ (+)</t>
    </r>
  </si>
  <si>
    <t>Плащания по активирани гаранции, поръчителства и преоформен държавен дълг (нето)</t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</si>
  <si>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 </t>
    </r>
    <r>
      <rPr>
        <b/>
        <i/>
        <sz val="12"/>
        <rFont val="Times New Roman CYR"/>
        <family val="1"/>
        <charset val="204"/>
      </rPr>
      <t>банки в страната</t>
    </r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</si>
  <si>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международни организации и институции</t>
    </r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</si>
  <si>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</si>
  <si>
    <r>
      <t>възстановени средства</t>
    </r>
    <r>
      <rPr>
        <sz val="12"/>
        <rFont val="Times New Roman CYR"/>
        <family val="1"/>
        <charset val="204"/>
      </rPr>
      <t xml:space="preserve"> по активирани гаранции и поръчителства (+)</t>
    </r>
  </si>
  <si>
    <r>
      <t>вноски</t>
    </r>
    <r>
      <rPr>
        <sz val="12"/>
        <rFont val="Times New Roman CYR"/>
        <family val="1"/>
        <charset val="204"/>
      </rPr>
      <t xml:space="preserve"> от предприятия по </t>
    </r>
    <r>
      <rPr>
        <b/>
        <i/>
        <sz val="12"/>
        <rFont val="Times New Roman CYR"/>
        <family val="1"/>
        <charset val="204"/>
      </rPr>
      <t>преоформен държавен дълг</t>
    </r>
    <r>
      <rPr>
        <sz val="12"/>
        <rFont val="Times New Roman CYR"/>
        <family val="1"/>
        <charset val="204"/>
      </rPr>
      <t xml:space="preserve"> (+)</t>
    </r>
  </si>
  <si>
    <r>
      <t xml:space="preserve">получени суми от </t>
    </r>
    <r>
      <rPr>
        <b/>
        <i/>
        <sz val="12"/>
        <rFont val="Times New Roman CYR"/>
        <family val="1"/>
        <charset val="204"/>
      </rPr>
      <t>банки в несъстоятелност</t>
    </r>
    <r>
      <rPr>
        <sz val="12"/>
        <rFont val="Times New Roman CYR"/>
        <family val="1"/>
        <charset val="204"/>
      </rPr>
      <t xml:space="preserve"> (+)</t>
    </r>
  </si>
  <si>
    <t>Предоставени заеми към крайни бенефициенти по държавни инвестиционни заеми (нето)</t>
  </si>
  <si>
    <r>
      <t>предоставени</t>
    </r>
    <r>
      <rPr>
        <sz val="12"/>
        <rFont val="Times New Roman CYR"/>
      </rPr>
      <t xml:space="preserve"> заеми на крайни бенефициенти (-)</t>
    </r>
  </si>
  <si>
    <r>
      <t>възстановени</t>
    </r>
    <r>
      <rPr>
        <sz val="12"/>
        <rFont val="Times New Roman CYR"/>
      </rPr>
      <t xml:space="preserve"> суми по предоставени заеми на крайни бенефиценти (+)</t>
    </r>
  </si>
  <si>
    <r>
      <t xml:space="preserve">Заеми от чужбина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b/>
        <sz val="12"/>
        <color indexed="12"/>
        <rFont val="Times New Roman CYR"/>
        <family val="1"/>
        <charset val="204"/>
      </rPr>
      <t xml:space="preserve"> (+/-)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</si>
  <si>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</si>
  <si>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</si>
  <si>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</si>
  <si>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 xml:space="preserve">дългосрочни </t>
    </r>
    <r>
      <rPr>
        <sz val="12"/>
        <rFont val="Times New Roman CYR"/>
        <family val="1"/>
        <charset val="204"/>
      </rPr>
      <t xml:space="preserve">заеми от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(-)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</si>
  <si>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</si>
  <si>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</si>
  <si>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(-)</t>
    </r>
  </si>
  <si>
    <r>
      <t xml:space="preserve">459 Други </t>
    </r>
    <r>
      <rPr>
        <i/>
        <sz val="12"/>
        <rFont val="Times New Roman Bold"/>
        <charset val="204"/>
      </rPr>
      <t xml:space="preserve">здравноосигурителни плащания </t>
    </r>
    <r>
      <rPr>
        <b/>
        <i/>
        <sz val="12"/>
        <rFont val="Times New Roman Bold"/>
      </rPr>
      <t>за медицинска помощ</t>
    </r>
  </si>
  <si>
    <r>
      <t xml:space="preserve">Налични към </t>
    </r>
    <r>
      <rPr>
        <b/>
        <i/>
        <sz val="12"/>
        <color indexed="10"/>
        <rFont val="Times New Roman CYR"/>
      </rPr>
      <t xml:space="preserve">31.12.2013 г. </t>
    </r>
    <r>
      <rPr>
        <b/>
        <sz val="12"/>
        <rFont val="Times New Roman CYR"/>
        <family val="1"/>
        <charset val="204"/>
      </rPr>
      <t>задължения</t>
    </r>
  </si>
  <si>
    <r>
      <t xml:space="preserve">Възникнали </t>
    </r>
    <r>
      <rPr>
        <b/>
        <i/>
        <sz val="12"/>
        <color indexed="18"/>
        <rFont val="Times New Roman CYR"/>
      </rPr>
      <t xml:space="preserve">през 2014 г. </t>
    </r>
    <r>
      <rPr>
        <b/>
        <sz val="12"/>
        <rFont val="Times New Roman CYR"/>
        <family val="1"/>
        <charset val="204"/>
      </rPr>
      <t>задължения</t>
    </r>
  </si>
  <si>
    <r>
      <t xml:space="preserve">Платени през </t>
    </r>
    <r>
      <rPr>
        <b/>
        <i/>
        <sz val="12"/>
        <color indexed="18"/>
        <rFont val="Times New Roman CYR"/>
      </rPr>
      <t xml:space="preserve">2014 г. </t>
    </r>
    <r>
      <rPr>
        <b/>
        <sz val="12"/>
        <rFont val="Times New Roman CYR"/>
        <family val="1"/>
        <charset val="204"/>
      </rPr>
      <t>задължения</t>
    </r>
  </si>
  <si>
    <r>
      <t xml:space="preserve">Налични
ангажименти
</t>
    </r>
    <r>
      <rPr>
        <b/>
        <i/>
        <sz val="14"/>
        <color indexed="10"/>
        <rFont val="Times New Roman CYR"/>
      </rPr>
      <t>към 31.12.2013 г.</t>
    </r>
  </si>
  <si>
    <r>
      <t xml:space="preserve">Поети
ангажименти
</t>
    </r>
    <r>
      <rPr>
        <b/>
        <i/>
        <sz val="14"/>
        <color indexed="18"/>
        <rFont val="Times New Roman Cyr"/>
      </rPr>
      <t>през 2014 г.</t>
    </r>
  </si>
  <si>
    <r>
      <t xml:space="preserve">Разходи за лихви по заеми от </t>
    </r>
    <r>
      <rPr>
        <b/>
        <i/>
        <sz val="12"/>
        <rFont val="Times New Roman CYR"/>
        <family val="1"/>
        <charset val="204"/>
      </rPr>
      <t>банки в страната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</si>
  <si>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програмни продукти и лицензи за програмни продукти</t>
    </r>
  </si>
  <si>
    <t>Step:</t>
  </si>
  <si>
    <t>Date</t>
  </si>
  <si>
    <t>Name:</t>
  </si>
  <si>
    <r>
      <t>А 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</si>
  <si>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color indexed="20"/>
        <rFont val="Times New Roman CYR"/>
      </rPr>
      <t>А.1)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централния бюджет и разпоредителите с бюджет по държавния бюджет</t>
    </r>
  </si>
  <si>
    <r>
      <t xml:space="preserve">    </t>
    </r>
    <r>
      <rPr>
        <b/>
        <i/>
        <sz val="14"/>
        <color indexed="20"/>
        <rFont val="Times New Roman CYR"/>
      </rPr>
      <t xml:space="preserve"> А.2)</t>
    </r>
    <r>
      <rPr>
        <b/>
        <sz val="12"/>
        <color indexed="12"/>
        <rFont val="Times New Roman CYR"/>
        <family val="1"/>
        <charset val="204"/>
      </rPr>
      <t xml:space="preserve"> </t>
    </r>
    <r>
      <rPr>
        <b/>
        <sz val="12"/>
        <color indexed="18"/>
        <rFont val="Times New Roman CYR"/>
      </rPr>
      <t>Кодове на други бюджетни организации от подсектор "централно управление"</t>
    </r>
  </si>
  <si>
    <t>"PRBK"</t>
  </si>
  <si>
    <t>"OP_LIST"  и "OP_LIST2"</t>
  </si>
  <si>
    <t>"EBK_DEIN" и "EBK_DEIN2"</t>
  </si>
  <si>
    <t>SMETKA</t>
  </si>
  <si>
    <t>(наименование на разпоредителя с бюджет)</t>
  </si>
  <si>
    <t>(наименование на първостепенния разпоредител с бюджет)</t>
  </si>
  <si>
    <t>ОТЧЕТ ЗА КАСОВОТО ИЗПЪЛНЕНИЕ НА СМЕТКИТЕ ЗА СРЕДСТВАТА ОТ ЕВРОПЕЙСКИЯ СЪЮЗ НА БЮДЖЕТИНИТЕ ОРГАНИЗАЦИИ ПО ПЪЛНА ЕДИННА БЮДЖЕТНА КЛАСИФИКАЦИЯ (ДМП)</t>
  </si>
  <si>
    <t>ОТЧЕТ ЗА КАСОВОТО ИЗПЪЛНЕНИЕ НА СМЕТКИТЕ ЗА СРЕДСТВАТА ОТ ЕВРОПЕЙСКИЯ СЪЮЗ НА БЮДЖЕТИНИТЕ ОРГАНИЗАЦИИ ПО ПЪЛНА ЕДИННА БЮДЖЕТНА КЛАСИФИКАЦИЯ (ДЕС)</t>
  </si>
  <si>
    <t>ОТЧЕТ ЗА КАСОВОТО ИЗПЪЛНЕНИЕ НА СМЕТКИТЕ ЗА СРЕДСТВАТА ОТ ЕВРОПЕЙСКИЯ СЪЮЗ НА БЮДЖЕТИНИТЕ ОРГАНИЗАЦИИ ПО ПЪЛНА ЕДИННА БЮДЖЕТНА КЛАСИФИКАЦИЯ (КСФ)</t>
  </si>
  <si>
    <t>ОТЧЕТ ЗА КАСОВОТО ИЗПЪЛНЕНИЕ НА СМЕТКИТЕ ЗА СРЕДСТВАТА ОТ ЕВРОПЕЙСКИЯ СЪЮЗ НА БЮДЖЕТИНИТЕ ОРГАНИЗАЦИИ ПО ПЪЛНА ЕДИННА БЮДЖЕТНА КЛАСИФИКАЦИЯ (РА)</t>
  </si>
  <si>
    <t>ОТЧЕТ  ЗА  КАСОВОТО  ИЗПЪЛНЕНИЕ  НА  НАЦИОНАЛЕН ФОНД КЪМ МИНИСТЕРСТВО НА ФИНАНСИТЕ ПО ПЪЛНА ЕДИННА БЮДЖЕТНА КЛАСИФИКАЦИЯ (ПФ)</t>
  </si>
  <si>
    <t>такса ангажимент по заеми</t>
  </si>
  <si>
    <t>III. ТРАНСФЕРИ - РЕКАПИТУЛАЦИЯ</t>
  </si>
  <si>
    <r>
      <t xml:space="preserve">Реализирани/из-пълнени </t>
    </r>
    <r>
      <rPr>
        <b/>
        <i/>
        <sz val="14"/>
        <color indexed="18"/>
        <rFont val="Times New Roman Cyr"/>
      </rPr>
      <t>през 2014 г.</t>
    </r>
    <r>
      <rPr>
        <b/>
        <sz val="14"/>
        <rFont val="Times New Roman Cyr"/>
        <family val="1"/>
        <charset val="204"/>
      </rPr>
      <t xml:space="preserve"> ангажименти</t>
    </r>
  </si>
  <si>
    <t>събрани средства и извършени плащания от/за сметки за средствата от Европейския съюз (+/-)</t>
  </si>
  <si>
    <t>суми по разчети м/у ЦБ,НОИ, НЗОК и НАП за поети осигурителни вноски</t>
  </si>
  <si>
    <t>суми по разчети м/у ЦБ и бюджетните организации за поети осигурителни вноски и данъци</t>
  </si>
  <si>
    <r>
      <t xml:space="preserve">Покупко-продажба на държавни (общински) ценни книжа от бюджетни организации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b/>
        <sz val="12"/>
        <color indexed="12"/>
        <rFont val="Times New Roman CYR"/>
        <family val="1"/>
        <charset val="204"/>
      </rPr>
      <t xml:space="preserve">  </t>
    </r>
    <r>
      <rPr>
        <sz val="12"/>
        <color indexed="12"/>
        <rFont val="Times New Roman CYR"/>
        <family val="1"/>
        <charset val="204"/>
      </rPr>
      <t>(</t>
    </r>
    <r>
      <rPr>
        <b/>
        <sz val="12"/>
        <color indexed="12"/>
        <rFont val="Times New Roman CYR"/>
        <family val="1"/>
        <charset val="204"/>
      </rPr>
      <t>+/-</t>
    </r>
    <r>
      <rPr>
        <sz val="12"/>
        <color indexed="12"/>
        <rFont val="Times New Roman CYR"/>
        <family val="1"/>
        <charset val="204"/>
      </rPr>
      <t>)</t>
    </r>
  </si>
  <si>
    <t>чужди средства от държавни/общински предприятия (+/-)</t>
  </si>
  <si>
    <r>
      <t>задължения по финансов лизинг и търговски кредит 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)</t>
    </r>
  </si>
  <si>
    <r>
      <t>погашения по финансов лизинг и търговски кредит</t>
    </r>
    <r>
      <rPr>
        <sz val="12"/>
        <rFont val="Times New Roman CYR"/>
        <family val="1"/>
        <charset val="204"/>
      </rPr>
      <t xml:space="preserve"> (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</si>
  <si>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t>друго финансиране - операции с активи - предоставени временни депозити и гаранции на други бюджетни организации (-/+)</t>
  </si>
  <si>
    <t>друго финансиране - операции с пасиви - получени временни депозити и гаранции от други бюджетни организации (-/+)</t>
  </si>
  <si>
    <t>събрани суми за допълнително задължително пенсионно осигуряване (+)</t>
  </si>
  <si>
    <t>разпределени суми за допълнително задължително пенсионно осигуряване (-)</t>
  </si>
  <si>
    <t>получени парични наличности при преобразуване на бюджетни организации (+)</t>
  </si>
  <si>
    <t>прехвърлени парични наличности при преобразуване на бюджетни организации (-)</t>
  </si>
  <si>
    <r>
      <t>операции в брой</t>
    </r>
    <r>
      <rPr>
        <sz val="12"/>
        <rFont val="Times New Roman CYR"/>
        <family val="1"/>
        <charset val="204"/>
      </rPr>
      <t xml:space="preserve"> между банка и каса (+/-)</t>
    </r>
  </si>
  <si>
    <r>
      <t xml:space="preserve">предоставяне (възстановяване) на средства по </t>
    </r>
    <r>
      <rPr>
        <b/>
        <i/>
        <sz val="12"/>
        <rFont val="Times New Roman CYR"/>
        <family val="1"/>
        <charset val="204"/>
      </rPr>
      <t>срочни депозити</t>
    </r>
    <r>
      <rPr>
        <sz val="12"/>
        <rFont val="Times New Roman CYR"/>
        <family val="1"/>
        <charset val="204"/>
      </rPr>
      <t xml:space="preserve"> (+/-)</t>
    </r>
  </si>
  <si>
    <r>
      <t xml:space="preserve">покупко-продажба на </t>
    </r>
    <r>
      <rPr>
        <b/>
        <i/>
        <sz val="12"/>
        <rFont val="Times New Roman CYR"/>
        <family val="1"/>
        <charset val="204"/>
      </rPr>
      <t>валута</t>
    </r>
    <r>
      <rPr>
        <sz val="12"/>
        <rFont val="Times New Roman CYR"/>
        <family val="1"/>
        <charset val="204"/>
      </rPr>
      <t xml:space="preserve"> (+/-)</t>
    </r>
  </si>
  <si>
    <r>
      <t xml:space="preserve">операции </t>
    </r>
    <r>
      <rPr>
        <b/>
        <i/>
        <sz val="12"/>
        <rFont val="Times New Roman CYR"/>
        <family val="1"/>
        <charset val="204"/>
      </rPr>
      <t>СЕБРА</t>
    </r>
    <r>
      <rPr>
        <i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захранване на "сметки за наличности"</t>
    </r>
    <r>
      <rPr>
        <sz val="12"/>
        <rFont val="Times New Roman CYR"/>
        <family val="1"/>
        <charset val="204"/>
      </rPr>
      <t xml:space="preserve"> (+/-)</t>
    </r>
  </si>
  <si>
    <t>V. ДЕФИЦИТ / ИЗЛИШЪК =</t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</si>
  <si>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директни плащания на земеделски производители (+)</t>
    </r>
  </si>
  <si>
    <r>
      <t>плащания</t>
    </r>
    <r>
      <rPr>
        <sz val="12"/>
        <rFont val="Times New Roman CYR"/>
        <charset val="204"/>
      </rPr>
      <t xml:space="preserve"> за сметка на Европейския съюз - </t>
    </r>
    <r>
      <rPr>
        <b/>
        <i/>
        <sz val="12"/>
        <rFont val="Times New Roman CYR"/>
        <charset val="204"/>
      </rPr>
      <t>средства от ЕЗФРСР, прехвърлени към директни плащания (-)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</si>
  <si>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средства от ЕЗФРСР, прехвърлени към директни плащания (+)</t>
    </r>
  </si>
  <si>
    <r>
      <t>плащания</t>
    </r>
    <r>
      <rPr>
        <sz val="12"/>
        <rFont val="Times New Roman CYR"/>
        <charset val="204"/>
      </rPr>
      <t xml:space="preserve"> за сметка на Европейския съюз -</t>
    </r>
    <r>
      <rPr>
        <b/>
        <i/>
        <sz val="12"/>
        <rFont val="Times New Roman CYR"/>
        <charset val="204"/>
      </rPr>
      <t xml:space="preserve"> пазарни мерки  (-)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</si>
  <si>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пазарни мерки (+)</t>
    </r>
  </si>
  <si>
    <t>плащания за сметка на средства на Европейския съюз от суми за преструктуриране (-)</t>
  </si>
  <si>
    <t xml:space="preserve"> постъпления от Европейския съюз - суми за преструктуриране (+)</t>
  </si>
  <si>
    <t>суми по разчети с централния бюджет за финансиране на плащания при недостиг на средства по сметки (+/-)</t>
  </si>
  <si>
    <r>
      <t xml:space="preserve">Депозити и средства по сметки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b/>
        <sz val="12"/>
        <color indexed="12"/>
        <rFont val="Times New Roman CYR"/>
        <family val="1"/>
        <charset val="204"/>
      </rPr>
      <t xml:space="preserve"> (+/-)    (този параграф се използва и за наличностите на ЦБ в БНБ)</t>
    </r>
  </si>
  <si>
    <r>
      <t>остатък</t>
    </r>
    <r>
      <rPr>
        <sz val="12"/>
        <rFont val="Times New Roman CYR"/>
        <family val="1"/>
        <charset val="204"/>
      </rPr>
      <t xml:space="preserve"> в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 xml:space="preserve">левове </t>
    </r>
    <r>
      <rPr>
        <b/>
        <sz val="12"/>
        <rFont val="Times New Roman CYR"/>
        <family val="1"/>
        <charset val="204"/>
      </rPr>
      <t>по сметки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</si>
  <si>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</si>
  <si>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срочни депозити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</si>
  <si>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</t>
    </r>
    <r>
      <rPr>
        <b/>
        <sz val="12"/>
        <rFont val="Times New Roman CYR"/>
        <family val="1"/>
        <charset val="204"/>
      </rPr>
      <t xml:space="preserve"> по срочни депозити във валута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</si>
  <si>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</t>
    </r>
    <r>
      <rPr>
        <sz val="12"/>
        <rFont val="Times New Roman CYR"/>
        <family val="1"/>
        <charset val="204"/>
      </rPr>
      <t xml:space="preserve"> в  левове </t>
    </r>
    <r>
      <rPr>
        <b/>
        <i/>
        <sz val="12"/>
        <rFont val="Times New Roman CYR"/>
        <family val="1"/>
        <charset val="204"/>
      </rPr>
      <t>от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</si>
  <si>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остътък</t>
    </r>
    <r>
      <rPr>
        <sz val="12"/>
        <rFont val="Times New Roman CYR"/>
        <family val="1"/>
        <charset val="204"/>
      </rPr>
      <t xml:space="preserve">  </t>
    </r>
    <r>
      <rPr>
        <b/>
        <sz val="12"/>
        <rFont val="Times New Roman CYR"/>
        <family val="1"/>
        <charset val="204"/>
      </rPr>
      <t>в касата във валута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</si>
  <si>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сметки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</si>
  <si>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</si>
  <si>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срочни депозити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</si>
  <si>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срочни депозити във валута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</si>
  <si>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</t>
    </r>
    <r>
      <rPr>
        <sz val="12"/>
        <rFont val="Times New Roman CYR"/>
        <family val="1"/>
        <charset val="204"/>
      </rPr>
      <t xml:space="preserve"> в левове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</si>
  <si>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 във валута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</si>
  <si>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 xml:space="preserve">преводи </t>
    </r>
    <r>
      <rPr>
        <b/>
        <i/>
        <sz val="12"/>
        <rFont val="Times New Roman CYR"/>
        <family val="1"/>
        <charset val="204"/>
      </rPr>
      <t>в процес на сетълмент (-/+)</t>
    </r>
  </si>
  <si>
    <r>
      <t xml:space="preserve"> </t>
    </r>
    <r>
      <rPr>
        <b/>
        <i/>
        <sz val="12"/>
        <rFont val="Times New Roman CYR"/>
        <family val="1"/>
        <charset val="204"/>
      </rPr>
      <t>преоценка</t>
    </r>
    <r>
      <rPr>
        <sz val="12"/>
        <rFont val="Times New Roman CYR"/>
        <family val="1"/>
        <charset val="204"/>
      </rPr>
      <t xml:space="preserve"> на валутни наличности </t>
    </r>
    <r>
      <rPr>
        <b/>
        <i/>
        <sz val="12"/>
        <rFont val="Times New Roman CYR"/>
        <family val="1"/>
        <charset val="204"/>
      </rPr>
      <t xml:space="preserve">(нереализирани курсови разлики) по сметки и средства в страната </t>
    </r>
    <r>
      <rPr>
        <sz val="12"/>
        <rFont val="Times New Roman CYR"/>
        <family val="1"/>
        <charset val="204"/>
      </rPr>
      <t xml:space="preserve"> (+/-)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</si>
  <si>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 </t>
    </r>
    <r>
      <rPr>
        <b/>
        <i/>
        <sz val="12"/>
        <rFont val="Times New Roman CYR"/>
        <family val="1"/>
        <charset val="204"/>
      </rPr>
      <t>в чужбина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</si>
  <si>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charset val="204"/>
      </rPr>
      <t xml:space="preserve"> </t>
    </r>
    <r>
      <rPr>
        <b/>
        <sz val="12"/>
        <rFont val="Times New Roman Cyr"/>
        <charset val="204"/>
      </rPr>
      <t>в касата във валута</t>
    </r>
    <r>
      <rPr>
        <sz val="12"/>
        <rFont val="Times New Roman CYR"/>
        <charset val="204"/>
      </rPr>
      <t xml:space="preserve">  </t>
    </r>
    <r>
      <rPr>
        <b/>
        <i/>
        <sz val="12"/>
        <rFont val="Times New Roman CYR"/>
        <charset val="204"/>
      </rPr>
      <t xml:space="preserve">в чужбина </t>
    </r>
    <r>
      <rPr>
        <sz val="12"/>
        <rFont val="Times New Roman CYR"/>
        <charset val="204"/>
      </rPr>
      <t xml:space="preserve">от </t>
    </r>
    <r>
      <rPr>
        <b/>
        <i/>
        <sz val="12"/>
        <rFont val="Times New Roman CYR"/>
        <charset val="204"/>
      </rPr>
      <t>предходния период</t>
    </r>
    <r>
      <rPr>
        <sz val="12"/>
        <rFont val="Times New Roman CYR"/>
        <charset val="204"/>
      </rPr>
      <t xml:space="preserve"> (+)</t>
    </r>
  </si>
  <si>
    <r>
      <t>наличност</t>
    </r>
    <r>
      <rPr>
        <sz val="12"/>
        <rFont val="Times New Roman CYR"/>
        <charset val="204"/>
      </rPr>
      <t xml:space="preserve"> </t>
    </r>
    <r>
      <rPr>
        <b/>
        <sz val="12"/>
        <rFont val="Times New Roman Cyr"/>
        <charset val="204"/>
      </rPr>
      <t>в касата във валута</t>
    </r>
    <r>
      <rPr>
        <sz val="12"/>
        <rFont val="Times New Roman CYR"/>
        <charset val="204"/>
      </rPr>
      <t xml:space="preserve">  </t>
    </r>
    <r>
      <rPr>
        <b/>
        <i/>
        <sz val="12"/>
        <rFont val="Times New Roman CYR"/>
        <charset val="204"/>
      </rPr>
      <t>в чужбина</t>
    </r>
    <r>
      <rPr>
        <sz val="12"/>
        <rFont val="Times New Roman CYR"/>
        <charset val="204"/>
      </rPr>
      <t xml:space="preserve"> в </t>
    </r>
    <r>
      <rPr>
        <b/>
        <i/>
        <sz val="12"/>
        <rFont val="Times New Roman CYR"/>
        <charset val="204"/>
      </rPr>
      <t>края на периода</t>
    </r>
    <r>
      <rPr>
        <sz val="12"/>
        <rFont val="Times New Roman CYR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</si>
  <si>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 xml:space="preserve">по валутни сметки </t>
    </r>
    <r>
      <rPr>
        <b/>
        <i/>
        <sz val="12"/>
        <rFont val="Times New Roman CYR"/>
        <family val="1"/>
        <charset val="204"/>
      </rPr>
      <t>в чужбина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</si>
  <si>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t>преоценка на валутни наличности (нереализирани курсови разлики) по сметки и средства в чужбина (+/-)</t>
  </si>
  <si>
    <r>
      <t xml:space="preserve">Депозити и сметки консолидирани в </t>
    </r>
    <r>
      <rPr>
        <b/>
        <i/>
        <sz val="12"/>
        <color indexed="12"/>
        <rFont val="Times New Roman CYR"/>
        <family val="1"/>
        <charset val="204"/>
      </rPr>
      <t>системата на "Единната сметка"-нето</t>
    </r>
    <r>
      <rPr>
        <b/>
        <sz val="12"/>
        <color indexed="12"/>
        <rFont val="Times New Roman CYR"/>
        <family val="1"/>
        <charset val="204"/>
      </rPr>
      <t xml:space="preserve"> (+/-)</t>
    </r>
  </si>
  <si>
    <r>
      <t>остатък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 xml:space="preserve">по </t>
    </r>
    <r>
      <rPr>
        <b/>
        <i/>
        <sz val="12"/>
        <rFont val="Times New Roman CYR"/>
        <family val="1"/>
        <charset val="204"/>
      </rPr>
      <t>левови</t>
    </r>
    <r>
      <rPr>
        <b/>
        <sz val="12"/>
        <rFont val="Times New Roman CYR"/>
        <family val="1"/>
        <charset val="204"/>
      </rPr>
      <t xml:space="preserve"> текущи сметки</t>
    </r>
    <r>
      <rPr>
        <sz val="12"/>
        <rFont val="Times New Roman CYR"/>
        <family val="1"/>
        <charset val="204"/>
      </rPr>
      <t xml:space="preserve"> на бюджетните организации</t>
    </r>
    <r>
      <rPr>
        <b/>
        <sz val="12"/>
        <rFont val="Times New Roman CYR"/>
        <family val="1"/>
        <charset val="204"/>
      </rPr>
      <t xml:space="preserve"> в БНБ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 </t>
    </r>
  </si>
  <si>
    <r>
      <t>остатък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 xml:space="preserve">по </t>
    </r>
    <r>
      <rPr>
        <b/>
        <i/>
        <sz val="12"/>
        <rFont val="Times New Roman CYR"/>
        <family val="1"/>
        <charset val="204"/>
      </rPr>
      <t>левови</t>
    </r>
    <r>
      <rPr>
        <b/>
        <sz val="12"/>
        <rFont val="Times New Roman CYR"/>
        <family val="1"/>
        <charset val="204"/>
      </rPr>
      <t xml:space="preserve"> срочни депозити </t>
    </r>
    <r>
      <rPr>
        <sz val="12"/>
        <rFont val="Times New Roman CYR"/>
        <family val="1"/>
        <charset val="204"/>
      </rPr>
      <t xml:space="preserve">на бюджетните организации </t>
    </r>
    <r>
      <rPr>
        <b/>
        <sz val="12"/>
        <rFont val="Times New Roman CYR"/>
        <family val="1"/>
        <charset val="204"/>
      </rPr>
      <t>в БНБ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</si>
  <si>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 xml:space="preserve">по </t>
    </r>
    <r>
      <rPr>
        <b/>
        <i/>
        <sz val="12"/>
        <rFont val="Times New Roman CYR"/>
        <family val="1"/>
        <charset val="204"/>
      </rPr>
      <t>левови</t>
    </r>
    <r>
      <rPr>
        <b/>
        <sz val="12"/>
        <rFont val="Times New Roman CYR"/>
        <family val="1"/>
        <charset val="204"/>
      </rPr>
      <t xml:space="preserve"> текущи сметки </t>
    </r>
    <r>
      <rPr>
        <sz val="12"/>
        <rFont val="Times New Roman CYR"/>
        <family val="1"/>
        <charset val="204"/>
      </rPr>
      <t>на бюджетните организации</t>
    </r>
    <r>
      <rPr>
        <b/>
        <sz val="12"/>
        <rFont val="Times New Roman CYR"/>
        <family val="1"/>
        <charset val="204"/>
      </rPr>
      <t xml:space="preserve"> в БНБ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 </t>
    </r>
  </si>
  <si>
    <r>
      <t>наличност</t>
    </r>
    <r>
      <rPr>
        <sz val="12"/>
        <rFont val="Times New Roman CYR"/>
        <family val="1"/>
        <charset val="204"/>
      </rPr>
      <t xml:space="preserve">  </t>
    </r>
    <r>
      <rPr>
        <b/>
        <sz val="12"/>
        <rFont val="Times New Roman CYR"/>
        <family val="1"/>
        <charset val="204"/>
      </rPr>
      <t xml:space="preserve">по </t>
    </r>
    <r>
      <rPr>
        <b/>
        <i/>
        <sz val="12"/>
        <rFont val="Times New Roman CYR"/>
        <family val="1"/>
        <charset val="204"/>
      </rPr>
      <t>левови</t>
    </r>
    <r>
      <rPr>
        <b/>
        <sz val="12"/>
        <rFont val="Times New Roman CYR"/>
        <family val="1"/>
        <charset val="204"/>
      </rPr>
      <t xml:space="preserve"> срочни депозити</t>
    </r>
    <r>
      <rPr>
        <sz val="12"/>
        <rFont val="Times New Roman CYR"/>
        <family val="1"/>
        <charset val="204"/>
      </rPr>
      <t xml:space="preserve"> на бюджетните организации </t>
    </r>
    <r>
      <rPr>
        <b/>
        <sz val="12"/>
        <rFont val="Times New Roman CYR"/>
        <family val="1"/>
        <charset val="204"/>
      </rPr>
      <t>в БНБ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</si>
  <si>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t>Касови операции, депозити, покупко-продажба на валута и сетълмент операции</t>
  </si>
  <si>
    <t>салдо по сметката на ЦБ за разпределение на преводи от системата за брутен сетълмент в реално време (+/-)</t>
  </si>
  <si>
    <t>VII. ОБЩО ОПЕРАЦИИ С ФИНАНСОВИ АКТИВИ И ПАСИВИ</t>
  </si>
  <si>
    <t>до</t>
  </si>
  <si>
    <t>Бюджет</t>
  </si>
  <si>
    <t>Проектобюджет</t>
  </si>
  <si>
    <t>Прогноза</t>
  </si>
  <si>
    <t>Кодове на групи</t>
  </si>
  <si>
    <t>код</t>
  </si>
  <si>
    <t>Наименование</t>
  </si>
  <si>
    <t>Изпълнителни и законодателни органи</t>
  </si>
  <si>
    <t>Общи служби</t>
  </si>
  <si>
    <t>Наука</t>
  </si>
  <si>
    <t>Отбрана</t>
  </si>
  <si>
    <t>Полиция, вътрешен ред и сигурност</t>
  </si>
  <si>
    <t>Съдебна власт</t>
  </si>
  <si>
    <t>Администрация на затворите</t>
  </si>
  <si>
    <t>Защита на населението, управление и дейности при стихийни бедствия и аварии</t>
  </si>
  <si>
    <t>Образование</t>
  </si>
  <si>
    <t>Здравеопазване</t>
  </si>
  <si>
    <t>Социални помощи и обезщетения</t>
  </si>
  <si>
    <t>Програми, дейности и служби по социалното осигуряване, подпомагане и заетостта</t>
  </si>
  <si>
    <t>Жилищно строителство, благоустройство, комунално стопанство</t>
  </si>
  <si>
    <t>Опазване на околната среда</t>
  </si>
  <si>
    <t>Почивно дело</t>
  </si>
  <si>
    <t>Физическа култура и спорт</t>
  </si>
  <si>
    <t>Култура</t>
  </si>
  <si>
    <t>Религиозно дело</t>
  </si>
  <si>
    <t>Минно дело, горива и енергия</t>
  </si>
  <si>
    <t>Селско стопанство, горско стопанство, лов и риболов</t>
  </si>
  <si>
    <t>Транспорт и съобщения</t>
  </si>
  <si>
    <t>Промишленост и строителство</t>
  </si>
  <si>
    <t>Туризъм</t>
  </si>
  <si>
    <t>Други дейности по икономиката</t>
  </si>
  <si>
    <t>Разходи некласифицирани в другите функции</t>
  </si>
  <si>
    <t>Указания:</t>
  </si>
  <si>
    <t>В полето код на група се въвежда кода съответстващ на наименованието на групата от горната таблица.</t>
  </si>
  <si>
    <t>&lt;------          ГРУПА    -  код  по  ЕБК</t>
  </si>
  <si>
    <t>(наименование на групата)</t>
  </si>
  <si>
    <t>II.1. РАЗХОДИ ПО ГРУПИ</t>
  </si>
  <si>
    <t>Годишен отчет</t>
  </si>
  <si>
    <t>ПРОГНОЗА ЗА ПЕРИОДА 2015-2017 г. НА ПОСТЪПЛЕНИЯТА ОТ МЕСТНИ ПРИХОДИ  И НА РАЗХОДИТЕ ЗА МЕСТНИ ДЕЙНОСТИ</t>
  </si>
  <si>
    <t>край на група</t>
  </si>
  <si>
    <t>388 Международни програми и споразумения, дарения и помощи от чужбина</t>
  </si>
  <si>
    <t>389 Други дейности по образованието</t>
  </si>
  <si>
    <t>401 Управление, контрол и регулиране на дейности по здравеопазването</t>
  </si>
  <si>
    <t xml:space="preserve">412 Многопрофилни болници за активно лечение </t>
  </si>
  <si>
    <t xml:space="preserve">415 Домове за медико-социални грижи </t>
  </si>
  <si>
    <t>418 Психиатрични болници</t>
  </si>
  <si>
    <t>429 Центрове за спешна медицинска помощ</t>
  </si>
  <si>
    <t>431 Детски ясли, детски кухни и яслени групи в ОДЗ</t>
  </si>
  <si>
    <t>433 Рехабилитация</t>
  </si>
  <si>
    <t>436 Национални центрове</t>
  </si>
  <si>
    <t>437 Здравен кабинет в детски градини и училища</t>
  </si>
  <si>
    <t>450 Преобразувани лечебни заведения</t>
  </si>
  <si>
    <t>451 Плащания за първична извънболнична медицинска помощ</t>
  </si>
  <si>
    <t>452 Плащания за специализирана извънболнична медицинска помощ</t>
  </si>
  <si>
    <t>453 Плащания за дентална помощ</t>
  </si>
  <si>
    <t>454 Плащания за медико-диагностична дейност</t>
  </si>
  <si>
    <t>455 Плащания за лекарствени продукти</t>
  </si>
  <si>
    <t>456 Плащания за болнична медицинска помощ</t>
  </si>
  <si>
    <t>457 Плащания за медицински изделия</t>
  </si>
  <si>
    <t>465 Приложни научни изследвания в областта на здравеопазването</t>
  </si>
  <si>
    <t>467 Национални програми</t>
  </si>
  <si>
    <t>468 Международни програми и споразумения, дарения и помощи от чужбина</t>
  </si>
  <si>
    <t>469 Други дейности по здравеопазването</t>
  </si>
  <si>
    <t>501 Пенсии</t>
  </si>
  <si>
    <t>511 Помощи по Закона за семейните помощи за деца</t>
  </si>
  <si>
    <t>512 Помощи по Закона за социално подпомагане</t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</si>
  <si>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дългосрочни</t>
    </r>
    <r>
      <rPr>
        <sz val="12"/>
        <rFont val="Times New Roman CYR"/>
        <family val="1"/>
        <charset val="204"/>
      </rPr>
      <t xml:space="preserve"> ДЦК (ОбЦК) емитирани на международните капиталови пазари (-)</t>
    </r>
  </si>
  <si>
    <t>Получени погашения по предоставени кредити на други държави (+)</t>
  </si>
  <si>
    <r>
      <t xml:space="preserve">Заеми от банки и други лица в страната - </t>
    </r>
    <r>
      <rPr>
        <b/>
        <i/>
        <sz val="12"/>
        <color indexed="12"/>
        <rFont val="Times New Roman CYR"/>
        <family val="1"/>
        <charset val="204"/>
      </rPr>
      <t xml:space="preserve">нето </t>
    </r>
    <r>
      <rPr>
        <sz val="12"/>
        <color indexed="12"/>
        <rFont val="Times New Roman CYR"/>
        <family val="1"/>
        <charset val="204"/>
      </rPr>
      <t>(</t>
    </r>
    <r>
      <rPr>
        <b/>
        <i/>
        <sz val="12"/>
        <color indexed="12"/>
        <rFont val="Times New Roman CYR"/>
        <family val="1"/>
        <charset val="204"/>
      </rPr>
      <t>+</t>
    </r>
    <r>
      <rPr>
        <b/>
        <sz val="12"/>
        <color indexed="12"/>
        <rFont val="Times New Roman CYR"/>
        <family val="1"/>
        <charset val="204"/>
      </rPr>
      <t>/</t>
    </r>
    <r>
      <rPr>
        <i/>
        <sz val="12"/>
        <color indexed="12"/>
        <rFont val="Times New Roman CYR"/>
        <family val="1"/>
        <charset val="204"/>
      </rPr>
      <t>-</t>
    </r>
    <r>
      <rPr>
        <sz val="12"/>
        <color indexed="12"/>
        <rFont val="Times New Roman CYR"/>
        <family val="1"/>
        <charset val="204"/>
      </rPr>
      <t>)</t>
    </r>
  </si>
  <si>
    <r>
      <t>получени краткосрочни заеми</t>
    </r>
    <r>
      <rPr>
        <sz val="12"/>
        <rFont val="Times New Roman CYR"/>
        <family val="1"/>
        <charset val="204"/>
      </rPr>
      <t xml:space="preserve"> от банки в страната (+)</t>
    </r>
  </si>
  <si>
    <r>
      <t xml:space="preserve">получени дългосрочни заеми </t>
    </r>
    <r>
      <rPr>
        <sz val="12"/>
        <rFont val="Times New Roman CYR"/>
        <family val="1"/>
        <charset val="204"/>
      </rPr>
      <t>от банки в страната (+)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</si>
  <si>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краткосрочни заеми</t>
    </r>
    <r>
      <rPr>
        <sz val="12"/>
        <rFont val="Times New Roman CYR"/>
        <family val="1"/>
        <charset val="204"/>
      </rPr>
      <t xml:space="preserve"> от банки в страната (-)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</si>
  <si>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дългосрочни заеми </t>
    </r>
    <r>
      <rPr>
        <sz val="12"/>
        <rFont val="Times New Roman CYR"/>
        <family val="1"/>
        <charset val="204"/>
      </rPr>
      <t>от банки в страната (-)</t>
    </r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</si>
  <si>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</si>
  <si>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</si>
  <si>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</si>
  <si>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</si>
  <si>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държавни (общински) ценни книжа (+)</t>
  </si>
  <si>
    <r>
      <t xml:space="preserve">емисии на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</si>
  <si>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r>
      <t xml:space="preserve">емисии на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</si>
  <si>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r>
      <t>целеви</t>
    </r>
    <r>
      <rPr>
        <sz val="12"/>
        <rFont val="Times New Roman CYR"/>
        <family val="1"/>
        <charset val="204"/>
      </rPr>
      <t xml:space="preserve"> емисии на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</si>
  <si>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t>Погашения на държавни (общински) ценни книжа (-)</t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</si>
  <si>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</si>
  <si>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</si>
  <si>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целеви емисии на 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</si>
  <si>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t>866 Общински пазари и тържища</t>
  </si>
  <si>
    <t>867 Реклама и маркетинг</t>
  </si>
  <si>
    <t>868 Информационно-изчислителни центрове</t>
  </si>
  <si>
    <t>869 Издателска дейност и печатни бази</t>
  </si>
  <si>
    <t>871 Помощни стопанства, столове и други спомагателни дейности</t>
  </si>
  <si>
    <t>§§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</si>
  <si>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</si>
  <si>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3300</t>
  </si>
  <si>
    <t>Комисия за защита от дискриминация</t>
  </si>
  <si>
    <t>3400</t>
  </si>
  <si>
    <t>Комисия за защита на личните данни</t>
  </si>
  <si>
    <t>3700</t>
  </si>
  <si>
    <t>Комисия за отнемане на незаконно придобито имущество</t>
  </si>
  <si>
    <t>3800</t>
  </si>
  <si>
    <t>Национална служба за охрана</t>
  </si>
  <si>
    <t>3900</t>
  </si>
  <si>
    <t>Национална разузнавателна служба</t>
  </si>
  <si>
    <t>4000</t>
  </si>
  <si>
    <t>Омбудсман</t>
  </si>
  <si>
    <t>4100</t>
  </si>
  <si>
    <t>Национален статистически институт</t>
  </si>
  <si>
    <t>4200</t>
  </si>
  <si>
    <t>Комисия за защита на конкуренцията</t>
  </si>
  <si>
    <t>4300</t>
  </si>
  <si>
    <t>Комисия за регулиране на съобщенията</t>
  </si>
  <si>
    <t>4400</t>
  </si>
  <si>
    <t>Съвет за електронни медии</t>
  </si>
  <si>
    <t>4500</t>
  </si>
  <si>
    <t>Държавна комисия за енергийно и водно регулиране</t>
  </si>
  <si>
    <t>4600</t>
  </si>
  <si>
    <t>Агенция за ядрено регулиране</t>
  </si>
  <si>
    <t>4700</t>
  </si>
  <si>
    <t>Комисия за финансов надзор</t>
  </si>
  <si>
    <t>4800</t>
  </si>
  <si>
    <t>Държавна комисия по сигурността на информацията</t>
  </si>
  <si>
    <t>5300</t>
  </si>
  <si>
    <t>Държавна агенция "Държавен резерв и военновременни запаси"</t>
  </si>
  <si>
    <t>6100</t>
  </si>
  <si>
    <t>Българска национална телевизия</t>
  </si>
  <si>
    <t>6200</t>
  </si>
  <si>
    <t>Българско национално радио</t>
  </si>
  <si>
    <t>6300</t>
  </si>
  <si>
    <t>Българска телеграфна агенция</t>
  </si>
  <si>
    <t>8100</t>
  </si>
  <si>
    <t>755 Приложни и научни изследвания  в областта на опазване на културата</t>
  </si>
  <si>
    <t>758 Международни програми и споразумения, дарения и помощи от чужбина</t>
  </si>
  <si>
    <t>759 Други дейности по културата</t>
  </si>
  <si>
    <t>761 Контрол и регулиране на дейностите по религиозно дело</t>
  </si>
  <si>
    <t>762 Субсидии и други разходи за дейности по религиозно дело</t>
  </si>
  <si>
    <t>768 Международни програми и споразумения, дарения и помощи от чужбина</t>
  </si>
  <si>
    <t>801 Управление, контрол и регулиране на минното дело и дейностите по енергетиката</t>
  </si>
  <si>
    <t>802 Изследвания, измервания и анализи на горивата и енергията</t>
  </si>
  <si>
    <t>803 Безопасност и съхраняване на радиоактивни отпадъци</t>
  </si>
  <si>
    <t>804 Извеждане на ядрени съоръжения от експлоатация</t>
  </si>
  <si>
    <t>805 Приложни и научни изследвания  в областта на минното дело, горивата и енергията</t>
  </si>
  <si>
    <t>807 Международни програми и споразумения, дарения и помощи от чужбина</t>
  </si>
  <si>
    <t>808 Други дейности по минното дело</t>
  </si>
  <si>
    <t>809 Други дейности по горивата и енергията</t>
  </si>
  <si>
    <t>811 Управление, контрол и регулиране на дейностите по растениевъдство</t>
  </si>
  <si>
    <t>813 Областни земеделски служби</t>
  </si>
  <si>
    <t>814 Управление, контрол и регулиране на дейностите по горското стопанство</t>
  </si>
  <si>
    <t>815 Управление, контрол и регулиране на дейностите по лова и риболова</t>
  </si>
  <si>
    <t>816 Машинно-изпитателни центрове и контролно технически инспекции</t>
  </si>
  <si>
    <t>817 Ветеринарно-медицински служби</t>
  </si>
  <si>
    <t>821 Други служби по поземлената реформа</t>
  </si>
  <si>
    <t>824 Национални доплащания и съфинансиране към директните плащания за земеделски производители</t>
  </si>
  <si>
    <t>825 Приложни и научни изследвания  в областта на земеделието и горите</t>
  </si>
  <si>
    <t>826 Рибарство</t>
  </si>
  <si>
    <t>827 Развитие на селските райони</t>
  </si>
  <si>
    <t>828 Международни програми и споразумения, дарения и помощи от чужбина</t>
  </si>
  <si>
    <t>829 Други дейности по селско и горско стопанство, лов и риболов</t>
  </si>
  <si>
    <t>831 Управление,контрол и регулиране на дейностите по транспорта и пътищата</t>
  </si>
  <si>
    <t>832 Служби и дейности по поддържане, ремонт и изграждане на пътищата</t>
  </si>
  <si>
    <t>833 Проучвания, измервания и анализи на пътната мрежа</t>
  </si>
  <si>
    <t>834 Дейности по автомобилния транспорт</t>
  </si>
  <si>
    <t>i12:ae144</t>
  </si>
  <si>
    <t>Осигурителни вноски</t>
  </si>
  <si>
    <t>Такси върху производството на захар и изоглюкоза</t>
  </si>
  <si>
    <t xml:space="preserve">коректив за касови постъпления (-) </t>
  </si>
  <si>
    <r>
      <t>клирингови разчети - п</t>
    </r>
    <r>
      <rPr>
        <b/>
        <i/>
        <sz val="12"/>
        <rFont val="Times New Roman CYR"/>
        <family val="1"/>
        <charset val="204"/>
      </rPr>
      <t>асивни и активни салда</t>
    </r>
    <r>
      <rPr>
        <sz val="12"/>
        <rFont val="Times New Roman CYR"/>
        <family val="1"/>
        <charset val="204"/>
      </rPr>
      <t xml:space="preserve"> (-/+)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</si>
  <si>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финансови институции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</si>
  <si>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юридически лица с нестопанска цел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</si>
  <si>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застрахователни дружества</t>
    </r>
  </si>
  <si>
    <t>Данъци върху дивидентите, ликвидационните дялове и доходите на местни и чуждестранни лица:</t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</si>
  <si>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 xml:space="preserve">ликвидационните дялове </t>
    </r>
    <r>
      <rPr>
        <sz val="12"/>
        <rFont val="Times New Roman CYR"/>
        <family val="1"/>
        <charset val="204"/>
      </rPr>
      <t xml:space="preserve">на </t>
    </r>
    <r>
      <rPr>
        <b/>
        <i/>
        <sz val="12"/>
        <rFont val="Times New Roman CYR"/>
        <family val="1"/>
        <charset val="204"/>
      </rPr>
      <t>местни юридически лица</t>
    </r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</si>
  <si>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>ликвидационните дялове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бюджетни предприятия</t>
    </r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</si>
  <si>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>ликвидационните дялове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чуждестрани юридически лица</t>
    </r>
  </si>
  <si>
    <r>
      <t xml:space="preserve">данък върху доходите на </t>
    </r>
    <r>
      <rPr>
        <b/>
        <i/>
        <sz val="12"/>
        <rFont val="Times New Roman CYR"/>
        <family val="1"/>
        <charset val="204"/>
      </rPr>
      <t>чуждестранни юридически лица</t>
    </r>
  </si>
  <si>
    <r>
      <t xml:space="preserve">вноски за работници и служители </t>
    </r>
    <r>
      <rPr>
        <b/>
        <i/>
        <sz val="12"/>
        <rFont val="Times New Roman CYR"/>
        <family val="1"/>
        <charset val="204"/>
      </rPr>
      <t>от работодатели</t>
    </r>
  </si>
  <si>
    <r>
      <t xml:space="preserve">вноски от работници и служители </t>
    </r>
    <r>
      <rPr>
        <b/>
        <i/>
        <sz val="12"/>
        <rFont val="Times New Roman CYR"/>
        <family val="1"/>
        <charset val="204"/>
      </rPr>
      <t>(лична вноска)</t>
    </r>
    <r>
      <rPr>
        <sz val="12"/>
        <rFont val="Times New Roman CYR"/>
        <family val="1"/>
        <charset val="204"/>
      </rPr>
      <t xml:space="preserve"> </t>
    </r>
  </si>
  <si>
    <r>
      <t xml:space="preserve">вноски от </t>
    </r>
    <r>
      <rPr>
        <b/>
        <i/>
        <sz val="12"/>
        <rFont val="Times New Roman CYR"/>
        <family val="1"/>
        <charset val="204"/>
      </rPr>
      <t>самонаети лица</t>
    </r>
    <r>
      <rPr>
        <sz val="12"/>
        <rFont val="Times New Roman CYR"/>
        <family val="1"/>
        <charset val="204"/>
      </rPr>
      <t xml:space="preserve"> (самоосигуряващи се лица) </t>
    </r>
  </si>
  <si>
    <r>
      <t>вноски  за</t>
    </r>
    <r>
      <rPr>
        <b/>
        <i/>
        <sz val="12"/>
        <rFont val="Times New Roman CYR"/>
        <charset val="204"/>
      </rPr>
      <t xml:space="preserve"> други категории </t>
    </r>
    <r>
      <rPr>
        <sz val="12"/>
        <rFont val="Times New Roman CYR"/>
        <family val="1"/>
        <charset val="204"/>
      </rPr>
      <t>осигурени лица</t>
    </r>
  </si>
  <si>
    <t>Здравно-осигурителни вноски</t>
  </si>
  <si>
    <r>
      <t xml:space="preserve">здравно-осигурителни вноски за работници и служители </t>
    </r>
    <r>
      <rPr>
        <b/>
        <i/>
        <sz val="12"/>
        <rFont val="Times New Roman CYR"/>
        <family val="1"/>
        <charset val="204"/>
      </rPr>
      <t>от работодатели</t>
    </r>
  </si>
  <si>
    <r>
      <t xml:space="preserve">здравно-осигурителни вноски от работници и служители </t>
    </r>
    <r>
      <rPr>
        <b/>
        <i/>
        <sz val="12"/>
        <rFont val="Times New Roman CYR"/>
        <family val="1"/>
        <charset val="204"/>
      </rPr>
      <t>(лична вноска)</t>
    </r>
    <r>
      <rPr>
        <sz val="12"/>
        <rFont val="Times New Roman CYR"/>
        <family val="1"/>
        <charset val="204"/>
      </rPr>
      <t xml:space="preserve"> </t>
    </r>
  </si>
  <si>
    <r>
      <t xml:space="preserve">здравно-осигурителни вноски от самонаети </t>
    </r>
    <r>
      <rPr>
        <b/>
        <i/>
        <sz val="12"/>
        <rFont val="Times New Roman CYR"/>
        <family val="1"/>
        <charset val="204"/>
      </rPr>
      <t>(самоосигуряващи се лица)</t>
    </r>
    <r>
      <rPr>
        <sz val="12"/>
        <rFont val="Times New Roman CYR"/>
        <family val="1"/>
        <charset val="204"/>
      </rPr>
      <t xml:space="preserve"> </t>
    </r>
  </si>
  <si>
    <r>
      <t xml:space="preserve">здравно-осигур.вноски  за </t>
    </r>
    <r>
      <rPr>
        <b/>
        <i/>
        <sz val="12"/>
        <rFont val="Times New Roman CYR"/>
        <family val="1"/>
        <charset val="204"/>
      </rPr>
      <t>други категории</t>
    </r>
    <r>
      <rPr>
        <sz val="12"/>
        <rFont val="Times New Roman CYR"/>
        <family val="1"/>
        <charset val="204"/>
      </rPr>
      <t xml:space="preserve"> осигурени лица</t>
    </r>
  </si>
  <si>
    <t>Имуществени и други местни данъци :</t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</si>
  <si>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недвижими имоти</t>
    </r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</si>
  <si>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наследствата</t>
    </r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</si>
  <si>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превозните средства</t>
    </r>
  </si>
  <si>
    <r>
      <t xml:space="preserve">данък при придобиване на имущество по </t>
    </r>
    <r>
      <rPr>
        <b/>
        <i/>
        <sz val="12"/>
        <rFont val="Times New Roman CYR"/>
        <family val="1"/>
        <charset val="204"/>
      </rPr>
      <t>дарения и възмезден начин</t>
    </r>
  </si>
  <si>
    <t>туристически данък</t>
  </si>
  <si>
    <t>Данък върху добавената стойност</t>
  </si>
  <si>
    <r>
      <t xml:space="preserve">данък върху добавената стойност при </t>
    </r>
    <r>
      <rPr>
        <b/>
        <i/>
        <sz val="12"/>
        <rFont val="Times New Roman CYR"/>
        <family val="1"/>
        <charset val="204"/>
      </rPr>
      <t>сделки в страната</t>
    </r>
  </si>
  <si>
    <r>
      <t xml:space="preserve">данък върху добавената стойност при </t>
    </r>
    <r>
      <rPr>
        <b/>
        <i/>
        <sz val="12"/>
        <rFont val="Times New Roman CYR"/>
        <family val="1"/>
        <charset val="204"/>
      </rPr>
      <t>внос</t>
    </r>
  </si>
  <si>
    <t xml:space="preserve">Акцизи </t>
  </si>
  <si>
    <r>
      <t>акциз</t>
    </r>
    <r>
      <rPr>
        <sz val="12"/>
        <rFont val="Times New Roman CYR"/>
        <family val="1"/>
        <charset val="204"/>
      </rPr>
      <t xml:space="preserve"> при сделки </t>
    </r>
    <r>
      <rPr>
        <b/>
        <i/>
        <sz val="12"/>
        <rFont val="Times New Roman CYR"/>
        <family val="1"/>
        <charset val="204"/>
      </rPr>
      <t>в страната</t>
    </r>
  </si>
  <si>
    <r>
      <t>акциз</t>
    </r>
    <r>
      <rPr>
        <sz val="12"/>
        <rFont val="Times New Roman CYR"/>
        <family val="1"/>
        <charset val="204"/>
      </rPr>
      <t xml:space="preserve"> при </t>
    </r>
    <r>
      <rPr>
        <b/>
        <i/>
        <sz val="12"/>
        <rFont val="Times New Roman CYR"/>
        <family val="1"/>
        <charset val="204"/>
      </rPr>
      <t>внос</t>
    </r>
  </si>
  <si>
    <t>Данък върху застрахователните премии</t>
  </si>
  <si>
    <t>Други данъци по Закона за корпоративното подоходно облагане:</t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</si>
  <si>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представителните</t>
    </r>
    <r>
      <rPr>
        <sz val="12"/>
        <rFont val="Times New Roman CYR"/>
        <family val="1"/>
        <charset val="204"/>
      </rPr>
      <t xml:space="preserve"> разходи</t>
    </r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</si>
  <si>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социалните</t>
    </r>
    <r>
      <rPr>
        <sz val="12"/>
        <rFont val="Times New Roman CYR"/>
        <family val="1"/>
        <charset val="204"/>
      </rPr>
      <t xml:space="preserve"> разходи, предоставяни в натура</t>
    </r>
  </si>
  <si>
    <r>
      <t xml:space="preserve">данък върху разходите за </t>
    </r>
    <r>
      <rPr>
        <b/>
        <i/>
        <sz val="12"/>
        <rFont val="Times New Roman CYR"/>
        <family val="1"/>
        <charset val="204"/>
      </rPr>
      <t>превозни средства</t>
    </r>
  </si>
  <si>
    <r>
      <t xml:space="preserve">окончателни данъци върху </t>
    </r>
    <r>
      <rPr>
        <b/>
        <i/>
        <sz val="12"/>
        <rFont val="Times New Roman CYR"/>
        <family val="1"/>
        <charset val="204"/>
      </rPr>
      <t>залози за хазартни игри и хазартни съоръжения</t>
    </r>
  </si>
  <si>
    <r>
      <t xml:space="preserve">данък върху </t>
    </r>
    <r>
      <rPr>
        <b/>
        <i/>
        <sz val="12"/>
        <rFont val="Times New Roman CYR"/>
        <charset val="204"/>
      </rPr>
      <t xml:space="preserve">дейността от опериране на </t>
    </r>
    <r>
      <rPr>
        <sz val="12"/>
        <rFont val="Times New Roman CYR"/>
        <family val="1"/>
        <charset val="204"/>
      </rPr>
      <t>кораби</t>
    </r>
  </si>
  <si>
    <r>
      <t xml:space="preserve">данък върху приходите на </t>
    </r>
    <r>
      <rPr>
        <b/>
        <i/>
        <sz val="12"/>
        <rFont val="Times New Roman CYR"/>
        <charset val="204"/>
      </rPr>
      <t>бюджетните предприятия</t>
    </r>
  </si>
  <si>
    <t>Мита и митнически такси:</t>
  </si>
  <si>
    <t>Други данъци</t>
  </si>
  <si>
    <t>Приходи и доходи от собственост</t>
  </si>
  <si>
    <r>
      <t>вноски</t>
    </r>
    <r>
      <rPr>
        <sz val="12"/>
        <rFont val="Times New Roman CYR"/>
        <family val="1"/>
        <charset val="204"/>
      </rPr>
      <t xml:space="preserve"> от приходи на държавни (общински) предприятия и институции</t>
    </r>
  </si>
  <si>
    <r>
      <t xml:space="preserve">превишение на приходите над разходите на </t>
    </r>
    <r>
      <rPr>
        <b/>
        <i/>
        <sz val="12"/>
        <rFont val="Times New Roman CYR"/>
        <family val="1"/>
        <charset val="204"/>
      </rPr>
      <t>БНБ</t>
    </r>
  </si>
  <si>
    <r>
      <t xml:space="preserve">нетни приходи от продажби на </t>
    </r>
    <r>
      <rPr>
        <b/>
        <i/>
        <sz val="12"/>
        <rFont val="Times New Roman CYR"/>
        <family val="1"/>
        <charset val="204"/>
      </rPr>
      <t>услуги, стоки и продукция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</si>
  <si>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наеми на имущество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</si>
  <si>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наеми на земя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</si>
  <si>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дивиденти</t>
    </r>
  </si>
  <si>
    <t>Трансфери за поети осигурителни вноски за здравно осигуряване</t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</si>
  <si>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</si>
  <si>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</si>
  <si>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</si>
  <si>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</si>
  <si>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</si>
  <si>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</si>
  <si>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</si>
  <si>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</si>
  <si>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</si>
  <si>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</si>
  <si>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окончателен данък върху приходите от лихви от депозити на физическите лица</t>
  </si>
  <si>
    <t>І. Информация за задължения</t>
  </si>
  <si>
    <t>ІІ. Информация за поети ангажименти</t>
  </si>
  <si>
    <t>Неплатени задължения към края на периода</t>
  </si>
  <si>
    <t>Налични
ангажименти
към края на отчетния период.</t>
  </si>
  <si>
    <t>От тях подлежащи на плащане през:</t>
  </si>
  <si>
    <t>Контрола</t>
  </si>
  <si>
    <t>І. (а)</t>
  </si>
  <si>
    <t>І. (б)</t>
  </si>
  <si>
    <t>І. (в)</t>
  </si>
  <si>
    <t>І. (г)</t>
  </si>
  <si>
    <t>ІІ. (1)</t>
  </si>
  <si>
    <t>ІІ. (2)</t>
  </si>
  <si>
    <t>ІІ. (3)</t>
  </si>
  <si>
    <t>ІІ. (4)</t>
  </si>
  <si>
    <t>Разчети между първостепенни разпоредители  за централизация на средства и плащания в Себра</t>
  </si>
  <si>
    <r>
      <t>Събрани средства и извършени плащания за сметка на други бюджети, сметки и фондове - нето (+/-</t>
    </r>
    <r>
      <rPr>
        <sz val="12"/>
        <color indexed="12"/>
        <rFont val="Times New Roman CYR"/>
        <family val="1"/>
        <charset val="204"/>
      </rPr>
      <t>)</t>
    </r>
  </si>
  <si>
    <r>
      <t>Югозападен университет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"Неофит Рилски"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Благоевград</t>
    </r>
  </si>
  <si>
    <t>1706</t>
  </si>
  <si>
    <r>
      <t xml:space="preserve">Шуменски университет </t>
    </r>
    <r>
      <rPr>
        <b/>
        <i/>
        <sz val="12"/>
        <color indexed="18"/>
        <rFont val="Times New Roman Bold"/>
      </rPr>
      <t>"Епископ Константин Преславски" - Шумен</t>
    </r>
  </si>
  <si>
    <t>1711</t>
  </si>
  <si>
    <r>
      <t xml:space="preserve">Русенски университет </t>
    </r>
    <r>
      <rPr>
        <b/>
        <i/>
        <sz val="12"/>
        <color indexed="18"/>
        <rFont val="Times New Roman Bold"/>
      </rPr>
      <t>"Ангел Кънчев"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Русе</t>
    </r>
  </si>
  <si>
    <t>1712</t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</si>
  <si>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</si>
  <si>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t>1713</t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</si>
  <si>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 - филиал Пловдив</t>
    </r>
  </si>
  <si>
    <t>1714</t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</si>
  <si>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Варна</t>
    </r>
  </si>
  <si>
    <t>1715</t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</si>
  <si>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Габрово</t>
    </r>
  </si>
  <si>
    <t>1716</t>
  </si>
  <si>
    <r>
      <t xml:space="preserve">Университет по </t>
    </r>
    <r>
      <rPr>
        <b/>
        <i/>
        <sz val="12"/>
        <color indexed="18"/>
        <rFont val="Times New Roman Bold"/>
      </rPr>
      <t>архитектура, строителство и геодезия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</si>
  <si>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1717</t>
  </si>
  <si>
    <r>
      <t xml:space="preserve">Минно-геоложки университет </t>
    </r>
    <r>
      <rPr>
        <b/>
        <i/>
        <sz val="12"/>
        <color indexed="18"/>
        <rFont val="Times New Roman Bold"/>
      </rPr>
      <t>"Св. Ив. Рилски"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</si>
  <si>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1718</t>
  </si>
  <si>
    <r>
      <t>Лесотехнически</t>
    </r>
    <r>
      <rPr>
        <sz val="12"/>
        <color indexed="18"/>
        <rFont val="Times New Roman CYR"/>
        <family val="1"/>
      </rPr>
      <t xml:space="preserve"> университет -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София</t>
    </r>
  </si>
  <si>
    <t>1719</t>
  </si>
  <si>
    <r>
      <t>Химико-технологичен и металургичен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</si>
  <si>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t/>
  </si>
  <si>
    <t>1721</t>
  </si>
  <si>
    <r>
      <t xml:space="preserve">Университет по </t>
    </r>
    <r>
      <rPr>
        <b/>
        <i/>
        <sz val="12"/>
        <color indexed="18"/>
        <rFont val="Times New Roman Bold"/>
      </rPr>
      <t>хранителни технологии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Пловдив</t>
    </r>
  </si>
  <si>
    <t>1722</t>
  </si>
  <si>
    <r>
      <t>Аграрен</t>
    </r>
    <r>
      <rPr>
        <b/>
        <i/>
        <sz val="12"/>
        <color indexed="18"/>
        <rFont val="Times New Roman Cyr"/>
        <family val="1"/>
      </rPr>
      <t xml:space="preserve"> </t>
    </r>
    <r>
      <rPr>
        <sz val="12"/>
        <color indexed="18"/>
        <rFont val="Times New Roman CYR"/>
        <family val="1"/>
      </rPr>
      <t xml:space="preserve">университет - </t>
    </r>
    <r>
      <rPr>
        <b/>
        <i/>
        <sz val="12"/>
        <color indexed="18"/>
        <rFont val="Times New Roman Bold"/>
      </rPr>
      <t>Пловдив</t>
    </r>
  </si>
  <si>
    <t>1723</t>
  </si>
  <si>
    <r>
      <t>Тракийски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Стара Загора</t>
    </r>
  </si>
  <si>
    <t>1731</t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</si>
  <si>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</si>
  <si>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t>1732</t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</si>
  <si>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Пловдив</t>
    </r>
  </si>
  <si>
    <t>1733</t>
  </si>
  <si>
    <r>
      <t>Медицински</t>
    </r>
    <r>
      <rPr>
        <sz val="12"/>
        <color indexed="18"/>
        <rFont val="Times New Roman CYR"/>
        <family val="1"/>
      </rPr>
      <t xml:space="preserve"> университет </t>
    </r>
    <r>
      <rPr>
        <b/>
        <i/>
        <sz val="12"/>
        <color indexed="18"/>
        <rFont val="Times New Roman Bold"/>
      </rPr>
      <t>"Проф. д-р Параскев Иванов Стоянов"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Варна</t>
    </r>
  </si>
  <si>
    <t>1734</t>
  </si>
  <si>
    <r>
      <t>Тракийски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Стара Загора - медицински факултет</t>
    </r>
  </si>
  <si>
    <t>1735</t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</si>
  <si>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Плевен</t>
    </r>
  </si>
  <si>
    <t>1741</t>
  </si>
  <si>
    <r>
      <t xml:space="preserve">Университет за </t>
    </r>
    <r>
      <rPr>
        <b/>
        <i/>
        <sz val="12"/>
        <color indexed="18"/>
        <rFont val="Times New Roman Bold"/>
      </rPr>
      <t>национално и световно стопанство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</si>
  <si>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1742</t>
  </si>
  <si>
    <r>
      <t>Икономически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Варна</t>
    </r>
  </si>
  <si>
    <t>1743</t>
  </si>
  <si>
    <r>
      <t xml:space="preserve">Стопанска академия </t>
    </r>
    <r>
      <rPr>
        <b/>
        <i/>
        <sz val="12"/>
        <color indexed="18"/>
        <rFont val="Times New Roman Bold"/>
      </rPr>
      <t>"Димитър Ценов"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Свищов</t>
    </r>
  </si>
  <si>
    <t>1751</t>
  </si>
  <si>
    <r>
      <t xml:space="preserve">Държавна музикална академия </t>
    </r>
    <r>
      <rPr>
        <b/>
        <i/>
        <sz val="12"/>
        <color indexed="18"/>
        <rFont val="Times New Roman Bold"/>
      </rPr>
      <t>"Панчо Владигеров"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</si>
  <si>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1752</t>
  </si>
  <si>
    <r>
      <t xml:space="preserve">Национална академия за театрално и филмово изкуство </t>
    </r>
    <r>
      <rPr>
        <b/>
        <i/>
        <sz val="12"/>
        <color indexed="18"/>
        <rFont val="Times New Roman Bold"/>
      </rPr>
      <t xml:space="preserve">"Кр. Сарафов"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</si>
  <si>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t>1753</t>
  </si>
  <si>
    <r>
      <t xml:space="preserve">Национална </t>
    </r>
    <r>
      <rPr>
        <b/>
        <i/>
        <sz val="12"/>
        <color indexed="18"/>
        <rFont val="Times New Roman Bold"/>
      </rPr>
      <t>художествена</t>
    </r>
    <r>
      <rPr>
        <sz val="12"/>
        <color indexed="18"/>
        <rFont val="Times New Roman CYR"/>
        <family val="1"/>
      </rPr>
      <t xml:space="preserve"> академия - </t>
    </r>
    <r>
      <rPr>
        <b/>
        <i/>
        <sz val="12"/>
        <color indexed="18"/>
        <rFont val="Times New Roman Bold"/>
      </rPr>
      <t>София</t>
    </r>
  </si>
  <si>
    <t>1754</t>
  </si>
  <si>
    <r>
      <t>Академия за</t>
    </r>
    <r>
      <rPr>
        <sz val="12"/>
        <color indexed="18"/>
        <rFont val="Times New Roman Bold"/>
      </rPr>
      <t xml:space="preserve"> </t>
    </r>
    <r>
      <rPr>
        <b/>
        <i/>
        <sz val="12"/>
        <color indexed="18"/>
        <rFont val="Times New Roman Bold"/>
      </rPr>
      <t>музикално, танцово и изобразително изкуство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Пловдив</t>
    </r>
  </si>
  <si>
    <t>1759</t>
  </si>
  <si>
    <r>
      <t xml:space="preserve">Национална </t>
    </r>
    <r>
      <rPr>
        <b/>
        <i/>
        <sz val="12"/>
        <color indexed="18"/>
        <rFont val="Times New Roman Bold"/>
      </rPr>
      <t>спортна</t>
    </r>
    <r>
      <rPr>
        <sz val="12"/>
        <color indexed="18"/>
        <rFont val="Times New Roman CYR"/>
        <family val="1"/>
      </rPr>
      <t xml:space="preserve"> академия </t>
    </r>
    <r>
      <rPr>
        <b/>
        <i/>
        <sz val="12"/>
        <color indexed="18"/>
        <rFont val="Times New Roman Bold"/>
      </rPr>
      <t>"Васил Левски"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</si>
  <si>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1767</t>
  </si>
  <si>
    <r>
      <t xml:space="preserve">Висше строително училище </t>
    </r>
    <r>
      <rPr>
        <b/>
        <i/>
        <sz val="12"/>
        <color indexed="18"/>
        <rFont val="Times New Roman Bold"/>
      </rPr>
      <t xml:space="preserve">"Любен Каравелов"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</si>
  <si>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t>1768</t>
  </si>
  <si>
    <r>
      <t xml:space="preserve">Висше транспортно училище </t>
    </r>
    <r>
      <rPr>
        <b/>
        <i/>
        <sz val="12"/>
        <color indexed="18"/>
        <rFont val="Times New Roman Bold"/>
      </rPr>
      <t xml:space="preserve">"Тодор Каблешков"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</si>
  <si>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t>1771</t>
  </si>
  <si>
    <r>
      <t>Университет по</t>
    </r>
    <r>
      <rPr>
        <sz val="12"/>
        <color indexed="18"/>
        <rFont val="Times New Roman Bold"/>
      </rPr>
      <t xml:space="preserve"> </t>
    </r>
    <r>
      <rPr>
        <b/>
        <i/>
        <sz val="12"/>
        <color indexed="18"/>
        <rFont val="Times New Roman Bold"/>
      </rPr>
      <t>библиотекознание и информационни технологии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  <r>
      <rPr>
        <sz val="12"/>
        <color indexed="18"/>
        <rFont val="Times New Roman Bold"/>
      </rPr>
      <t xml:space="preserve"> </t>
    </r>
  </si>
  <si>
    <t>1772</t>
  </si>
  <si>
    <r>
      <t xml:space="preserve">Колеж по </t>
    </r>
    <r>
      <rPr>
        <b/>
        <i/>
        <sz val="12"/>
        <color indexed="18"/>
        <rFont val="Times New Roman Bold"/>
      </rPr>
      <t>телекомуникации и пощи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  <r>
      <rPr>
        <sz val="12"/>
        <color indexed="18"/>
        <rFont val="Times New Roman Bold"/>
      </rPr>
      <t xml:space="preserve"> </t>
    </r>
  </si>
  <si>
    <t>1790</t>
  </si>
  <si>
    <r>
      <t>Българска академия на науките</t>
    </r>
    <r>
      <rPr>
        <sz val="12"/>
        <color indexed="16"/>
        <rFont val="Times New Roman Bold"/>
      </rPr>
      <t xml:space="preserve"> - </t>
    </r>
    <r>
      <rPr>
        <b/>
        <i/>
        <sz val="12"/>
        <color indexed="16"/>
        <rFont val="Times New Roman Bold"/>
      </rPr>
      <t>София</t>
    </r>
  </si>
  <si>
    <r>
      <t xml:space="preserve">        А.2.1.б)</t>
    </r>
    <r>
      <rPr>
        <b/>
        <sz val="12"/>
        <color indexed="18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i/>
        <sz val="11"/>
        <color indexed="18"/>
        <rFont val="Times New Roman Bold"/>
      </rPr>
      <t>Министерството на отбраната</t>
    </r>
  </si>
  <si>
    <t>1281</t>
  </si>
  <si>
    <r>
      <t xml:space="preserve">Военна академия </t>
    </r>
    <r>
      <rPr>
        <b/>
        <i/>
        <sz val="12"/>
        <color indexed="18"/>
        <rFont val="Times New Roman Bold"/>
      </rPr>
      <t>"Г. С. Раковски"</t>
    </r>
    <r>
      <rPr>
        <b/>
        <i/>
        <sz val="12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</si>
  <si>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1282</t>
  </si>
  <si>
    <r>
      <t xml:space="preserve">Национален </t>
    </r>
    <r>
      <rPr>
        <b/>
        <i/>
        <sz val="12"/>
        <color indexed="18"/>
        <rFont val="Times New Roman Bold"/>
      </rPr>
      <t>военен</t>
    </r>
    <r>
      <rPr>
        <sz val="12"/>
        <rFont val="Times New Roman Cyr"/>
        <family val="1"/>
      </rPr>
      <t xml:space="preserve"> университет </t>
    </r>
    <r>
      <rPr>
        <b/>
        <i/>
        <sz val="12"/>
        <color indexed="18"/>
        <rFont val="Times New Roman Bold"/>
      </rPr>
      <t>"Васил Левски"</t>
    </r>
    <r>
      <rPr>
        <sz val="12"/>
        <color indexed="18"/>
        <rFont val="Times New Roman Bold"/>
      </rPr>
      <t xml:space="preserve"> </t>
    </r>
    <r>
      <rPr>
        <sz val="12"/>
        <rFont val="Times New Roman Bold"/>
      </rPr>
      <t xml:space="preserve">- </t>
    </r>
    <r>
      <rPr>
        <b/>
        <i/>
        <sz val="12"/>
        <color indexed="18"/>
        <rFont val="Times New Roman Bold"/>
      </rPr>
      <t>Велико Търново</t>
    </r>
  </si>
  <si>
    <t>1283</t>
  </si>
  <si>
    <r>
      <t xml:space="preserve">Висше </t>
    </r>
    <r>
      <rPr>
        <b/>
        <i/>
        <sz val="12"/>
        <color indexed="18"/>
        <rFont val="Times New Roman Bold"/>
      </rPr>
      <t>военноморско</t>
    </r>
    <r>
      <rPr>
        <sz val="12"/>
        <rFont val="Times New Roman Cyr"/>
        <family val="1"/>
      </rPr>
      <t xml:space="preserve"> училище </t>
    </r>
    <r>
      <rPr>
        <b/>
        <i/>
        <sz val="12"/>
        <color indexed="18"/>
        <rFont val="Times New Roman Bold"/>
      </rPr>
      <t>"Н. Й. Вапцаров"</t>
    </r>
    <r>
      <rPr>
        <b/>
        <i/>
        <sz val="12"/>
        <color indexed="17"/>
        <rFont val="Times New Roman Bold"/>
      </rPr>
      <t xml:space="preserve"> </t>
    </r>
    <r>
      <rPr>
        <sz val="12"/>
        <rFont val="Times New Roman Bold"/>
      </rPr>
      <t xml:space="preserve">- </t>
    </r>
    <r>
      <rPr>
        <b/>
        <i/>
        <sz val="12"/>
        <color indexed="18"/>
        <rFont val="Times New Roman Bold"/>
      </rPr>
      <t>Варна</t>
    </r>
  </si>
  <si>
    <r>
      <t xml:space="preserve">    А.2.2)</t>
    </r>
    <r>
      <rPr>
        <b/>
        <sz val="12"/>
        <color indexed="18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</si>
  <si>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t xml:space="preserve">    А.2.3)</t>
    </r>
    <r>
      <rPr>
        <b/>
        <sz val="12"/>
        <color indexed="10"/>
        <rFont val="Times New Roman CYR"/>
      </rPr>
      <t xml:space="preserve"> </t>
    </r>
    <r>
      <rPr>
        <b/>
        <sz val="11"/>
        <rFont val="Times New Roman CYR"/>
        <family val="1"/>
      </rPr>
      <t>кодове на разпоредители с бюджет по чл. 13, ал. 4 от ЗПФ</t>
    </r>
  </si>
  <si>
    <t>1950</t>
  </si>
  <si>
    <r>
      <t>Предприятие за управление на дейностите по опазване на околната среда (ПУДООС)                    - ч</t>
    </r>
    <r>
      <rPr>
        <b/>
        <sz val="12"/>
        <rFont val="Times New Roman CYR"/>
      </rPr>
      <t>л. 60 от ЗООС</t>
    </r>
  </si>
  <si>
    <t>2170</t>
  </si>
  <si>
    <r>
      <t xml:space="preserve">Национална компания "Стратегически инфраструктурни проекти"                                                      - </t>
    </r>
    <r>
      <rPr>
        <b/>
        <sz val="12"/>
        <rFont val="Times New Roman CYR"/>
      </rPr>
      <t>чл. 28a от Закона за пътищата</t>
    </r>
  </si>
  <si>
    <t>9817</t>
  </si>
  <si>
    <t>такси и лицензии с данъчен характер</t>
  </si>
  <si>
    <t>Съдебни такси</t>
  </si>
  <si>
    <t>Общински такси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</si>
  <si>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детски градини</t>
    </r>
  </si>
  <si>
    <t>27-02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</si>
  <si>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детски ясли</t>
    </r>
    <r>
      <rPr>
        <sz val="12"/>
        <rFont val="Times New Roman CYR"/>
        <family val="1"/>
        <charset val="204"/>
      </rPr>
      <t xml:space="preserve"> и други по здравеопазването</t>
    </r>
  </si>
  <si>
    <t>27-03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</si>
  <si>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лагери</t>
    </r>
    <r>
      <rPr>
        <sz val="12"/>
        <rFont val="Times New Roman CYR"/>
        <family val="1"/>
        <charset val="204"/>
      </rPr>
      <t xml:space="preserve"> и други по социалния отдих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</si>
  <si>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домашен социален патронаж</t>
    </r>
    <r>
      <rPr>
        <sz val="12"/>
        <rFont val="Times New Roman CYR"/>
        <family val="1"/>
        <charset val="204"/>
      </rPr>
      <t xml:space="preserve"> и други общински </t>
    </r>
    <r>
      <rPr>
        <b/>
        <i/>
        <sz val="12"/>
        <rFont val="Times New Roman CYR"/>
        <family val="1"/>
        <charset val="204"/>
      </rPr>
      <t>социални услуги</t>
    </r>
  </si>
  <si>
    <t>27-05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</si>
  <si>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пазари</t>
    </r>
    <r>
      <rPr>
        <sz val="12"/>
        <rFont val="Times New Roman CYR"/>
        <family val="1"/>
        <charset val="204"/>
      </rPr>
      <t>, тържища, панаири, тротоари, улични платна и др.</t>
    </r>
  </si>
  <si>
    <r>
      <t>за ползване</t>
    </r>
    <r>
      <rPr>
        <b/>
        <i/>
        <sz val="12"/>
        <rFont val="Times New Roman CYR"/>
        <family val="1"/>
        <charset val="204"/>
      </rPr>
      <t xml:space="preserve"> на полудневни детски градини</t>
    </r>
  </si>
  <si>
    <t>27-07</t>
  </si>
  <si>
    <r>
      <t xml:space="preserve">за </t>
    </r>
    <r>
      <rPr>
        <b/>
        <i/>
        <sz val="12"/>
        <rFont val="Times New Roman CYR"/>
        <family val="1"/>
        <charset val="204"/>
      </rPr>
      <t>битови отпадъци</t>
    </r>
  </si>
  <si>
    <t>27-08</t>
  </si>
  <si>
    <t>Сатовча</t>
  </si>
  <si>
    <t>5111</t>
  </si>
  <si>
    <t>Симитли</t>
  </si>
  <si>
    <t>5112</t>
  </si>
  <si>
    <t>Струмяни</t>
  </si>
  <si>
    <t>5113</t>
  </si>
  <si>
    <t>Задължителни осигурителни вноски от работодатели</t>
  </si>
  <si>
    <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Държавното обществено осигуряване (ДОО)</t>
    </r>
  </si>
  <si>
    <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Учителския пенсионен фонд (УПФ)</t>
    </r>
  </si>
  <si>
    <r>
      <t>здравно-осигурителни вноски</t>
    </r>
    <r>
      <rPr>
        <sz val="12"/>
        <rFont val="Times New Roman Cyr"/>
        <family val="1"/>
      </rPr>
      <t xml:space="preserve"> от работодатели</t>
    </r>
  </si>
  <si>
    <r>
      <t xml:space="preserve">вноски за </t>
    </r>
    <r>
      <rPr>
        <b/>
        <i/>
        <sz val="12"/>
        <rFont val="Times New Roman Cyr"/>
        <family val="1"/>
      </rPr>
      <t>допълнително задължително осигуряване от работодатели</t>
    </r>
  </si>
  <si>
    <r>
      <t xml:space="preserve">задължителни вноски </t>
    </r>
    <r>
      <rPr>
        <b/>
        <i/>
        <sz val="12"/>
        <rFont val="Times New Roman Cyr"/>
        <family val="1"/>
      </rPr>
      <t xml:space="preserve">за чуждестранни пенсионни фондове и  схеми </t>
    </r>
    <r>
      <rPr>
        <sz val="12"/>
        <rFont val="Times New Roman Cyr"/>
        <family val="1"/>
      </rPr>
      <t>за сметка на осигурителя</t>
    </r>
  </si>
  <si>
    <t xml:space="preserve">Вноски за доброволно осигуряване  </t>
  </si>
  <si>
    <t>Издръжка</t>
  </si>
  <si>
    <t>Храна</t>
  </si>
  <si>
    <t>Медикаменти</t>
  </si>
  <si>
    <t>Постелен инвентар и облекло</t>
  </si>
  <si>
    <t>Учебни и научно-изследователски разходи и книги за библиотеките</t>
  </si>
  <si>
    <t>материали</t>
  </si>
  <si>
    <t>вода, горива и енергия</t>
  </si>
  <si>
    <r>
      <t xml:space="preserve">разходи за </t>
    </r>
    <r>
      <rPr>
        <b/>
        <i/>
        <sz val="12"/>
        <rFont val="Times New Roman CYR"/>
        <family val="1"/>
        <charset val="204"/>
      </rPr>
      <t>външни услуги</t>
    </r>
  </si>
  <si>
    <t>Текущ ремонт</t>
  </si>
  <si>
    <r>
      <t xml:space="preserve">командировки </t>
    </r>
    <r>
      <rPr>
        <b/>
        <i/>
        <sz val="12"/>
        <rFont val="Times New Roman CYR"/>
        <family val="1"/>
        <charset val="204"/>
      </rPr>
      <t>в страната</t>
    </r>
  </si>
  <si>
    <r>
      <t xml:space="preserve">краткосрочни командировки </t>
    </r>
    <r>
      <rPr>
        <b/>
        <i/>
        <sz val="12"/>
        <rFont val="Times New Roman CYR"/>
        <family val="1"/>
        <charset val="204"/>
      </rPr>
      <t>в чужбина</t>
    </r>
  </si>
  <si>
    <r>
      <t xml:space="preserve">дългосрочни командировки </t>
    </r>
    <r>
      <rPr>
        <b/>
        <i/>
        <sz val="12"/>
        <rFont val="Times New Roman CYR"/>
        <family val="1"/>
        <charset val="204"/>
      </rPr>
      <t xml:space="preserve">в чужбина - </t>
    </r>
    <r>
      <rPr>
        <sz val="12"/>
        <rFont val="Times New Roman CYR"/>
        <family val="1"/>
        <charset val="204"/>
      </rPr>
      <t xml:space="preserve">използва се от разпоредители с представителства в чужбина  </t>
    </r>
  </si>
  <si>
    <r>
      <t xml:space="preserve">разходи за </t>
    </r>
    <r>
      <rPr>
        <b/>
        <i/>
        <sz val="12"/>
        <rFont val="Times New Roman CYR"/>
        <family val="1"/>
        <charset val="204"/>
      </rPr>
      <t>застраховки</t>
    </r>
  </si>
  <si>
    <r>
      <t xml:space="preserve">такса </t>
    </r>
    <r>
      <rPr>
        <b/>
        <i/>
        <sz val="12"/>
        <rFont val="Times New Roman CYR"/>
        <family val="1"/>
        <charset val="204"/>
      </rPr>
      <t>ангажимент</t>
    </r>
    <r>
      <rPr>
        <sz val="12"/>
        <rFont val="Times New Roman CYR"/>
        <family val="1"/>
        <charset val="204"/>
      </rPr>
      <t xml:space="preserve"> по заеми</t>
    </r>
  </si>
  <si>
    <r>
      <t>други</t>
    </r>
    <r>
      <rPr>
        <sz val="12"/>
        <rFont val="Times New Roman CYR"/>
        <family val="1"/>
        <charset val="204"/>
      </rPr>
      <t xml:space="preserve"> финансови услуги</t>
    </r>
  </si>
  <si>
    <t>други разходи за СБКО (тук се отчитат разходите за СБКО, неотчетени по други позиции на ЕБК)</t>
  </si>
  <si>
    <t>други разходи, некласифицирани в другите параграфи и подпараграфи</t>
  </si>
  <si>
    <r>
      <t xml:space="preserve">лихви </t>
    </r>
    <r>
      <rPr>
        <sz val="12"/>
        <rFont val="Times New Roman CYR"/>
        <family val="1"/>
        <charset val="204"/>
      </rPr>
      <t>по държавни (общински) ценни книжа</t>
    </r>
  </si>
  <si>
    <r>
      <t>отстъпки</t>
    </r>
    <r>
      <rPr>
        <sz val="12"/>
        <rFont val="Times New Roman CYR"/>
        <family val="1"/>
        <charset val="204"/>
      </rPr>
      <t xml:space="preserve"> по държавни (общински) ценни книжа</t>
    </r>
  </si>
  <si>
    <t>лихви и отстъпки по целеви емисии на държавни ценни книжа</t>
  </si>
  <si>
    <r>
      <t>лихви</t>
    </r>
    <r>
      <rPr>
        <sz val="12"/>
        <rFont val="Times New Roman CYR"/>
        <family val="1"/>
        <charset val="204"/>
      </rPr>
      <t xml:space="preserve"> по държавни ценни книжа, емитирани </t>
    </r>
    <r>
      <rPr>
        <b/>
        <i/>
        <sz val="12"/>
        <rFont val="Times New Roman CYR"/>
        <family val="1"/>
        <charset val="204"/>
      </rPr>
      <t>за структурната реформа</t>
    </r>
    <r>
      <rPr>
        <sz val="12"/>
        <rFont val="Times New Roman CYR"/>
        <family val="1"/>
        <charset val="204"/>
      </rPr>
      <t xml:space="preserve"> </t>
    </r>
  </si>
  <si>
    <r>
      <t>премии над номинала</t>
    </r>
    <r>
      <rPr>
        <sz val="12"/>
        <rFont val="Times New Roman CYR"/>
        <charset val="204"/>
      </rPr>
      <t xml:space="preserve"> от емисии на държавни (общински) ценни книжа (-)</t>
    </r>
  </si>
  <si>
    <t>Разходи за лихви по заеми от страната</t>
  </si>
  <si>
    <r>
      <t xml:space="preserve">Разходи за лихви по </t>
    </r>
    <r>
      <rPr>
        <b/>
        <i/>
        <sz val="12"/>
        <rFont val="Times New Roman CYR"/>
        <family val="1"/>
        <charset val="204"/>
      </rPr>
      <t>други заеми от страната</t>
    </r>
  </si>
  <si>
    <t>Разходи за лихви по заеми от други държави</t>
  </si>
  <si>
    <t>Разходи за лихви по заеми от международни организации и институции</t>
  </si>
  <si>
    <t>Разходи за лихви по заеми от банки и други финансови институции от чужбина</t>
  </si>
  <si>
    <t>Разходи за лихви по облигации, емитирани и търгувани на международните капиталови пазари</t>
  </si>
  <si>
    <t>Други разходи за лихви</t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</si>
  <si>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 </t>
    </r>
    <r>
      <rPr>
        <b/>
        <i/>
        <sz val="12"/>
        <rFont val="Times New Roman CYR"/>
        <family val="1"/>
        <charset val="204"/>
      </rPr>
      <t>банки в страната</t>
    </r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</si>
  <si>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международни организации и институции</t>
    </r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</si>
  <si>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</si>
  <si>
    <r>
      <t>Възстановени суми по 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 xml:space="preserve">активирани гаранции </t>
    </r>
    <r>
      <rPr>
        <i/>
        <sz val="12"/>
        <rFont val="Times New Roman CYR"/>
        <family val="1"/>
        <charset val="204"/>
      </rPr>
      <t>(-)</t>
    </r>
  </si>
  <si>
    <r>
      <t>Други</t>
    </r>
    <r>
      <rPr>
        <sz val="12"/>
        <rFont val="Times New Roman CYR"/>
        <family val="1"/>
        <charset val="204"/>
      </rPr>
      <t xml:space="preserve"> разходи за лихви към  </t>
    </r>
    <r>
      <rPr>
        <b/>
        <i/>
        <sz val="12"/>
        <rFont val="Times New Roman CYR"/>
        <family val="1"/>
        <charset val="204"/>
      </rPr>
      <t>местни лица</t>
    </r>
  </si>
  <si>
    <r>
      <t>Други</t>
    </r>
    <r>
      <rPr>
        <sz val="12"/>
        <rFont val="Times New Roman CYR"/>
        <family val="1"/>
        <charset val="204"/>
      </rPr>
      <t xml:space="preserve"> разходи за лихви към </t>
    </r>
    <r>
      <rPr>
        <b/>
        <i/>
        <sz val="12"/>
        <rFont val="Times New Roman CYR"/>
        <family val="1"/>
        <charset val="204"/>
      </rPr>
      <t>чуждестранни лица</t>
    </r>
  </si>
  <si>
    <t>Вноска в бюджета на Европейския съюз</t>
  </si>
  <si>
    <t>ресурс на база брутен национален доход</t>
  </si>
  <si>
    <r>
      <t>ресурс на база</t>
    </r>
    <r>
      <rPr>
        <b/>
        <i/>
        <sz val="12"/>
        <rFont val="Times New Roman CYR"/>
        <family val="1"/>
        <charset val="204"/>
      </rPr>
      <t xml:space="preserve"> данък върху добавената стойност</t>
    </r>
  </si>
  <si>
    <t>корекция за Обединеното кралство</t>
  </si>
  <si>
    <t>традиционни собствени ресурси - мита</t>
  </si>
  <si>
    <t>традиционни собствени ресурси - такси върху производството на захар и изоглюкоза</t>
  </si>
  <si>
    <t>участие във финансирането на брутното намаление за Нидерландия и Швеция</t>
  </si>
  <si>
    <t>Здравно-осигурителни плащания</t>
  </si>
  <si>
    <t>Стипендии</t>
  </si>
  <si>
    <t>Пенсии</t>
  </si>
  <si>
    <t>Текущи трансфери, обезщетения и помощи за домакинствата</t>
  </si>
  <si>
    <r>
      <t xml:space="preserve">обезщетения и помощи по </t>
    </r>
    <r>
      <rPr>
        <b/>
        <i/>
        <sz val="12"/>
        <rFont val="Times New Roman CYR"/>
        <charset val="204"/>
      </rPr>
      <t>социалното осигуряване</t>
    </r>
  </si>
  <si>
    <r>
      <t xml:space="preserve">обезщетения и помощи по </t>
    </r>
    <r>
      <rPr>
        <b/>
        <i/>
        <sz val="12"/>
        <rFont val="Times New Roman CYR"/>
        <charset val="204"/>
      </rPr>
      <t>социалното подпомагане</t>
    </r>
  </si>
  <si>
    <r>
      <t xml:space="preserve">обезщетения и помощи по </t>
    </r>
    <r>
      <rPr>
        <b/>
        <i/>
        <sz val="12"/>
        <rFont val="Times New Roman CYR"/>
        <charset val="204"/>
      </rPr>
      <t>решение на общинския съвет</t>
    </r>
  </si>
  <si>
    <r>
      <t>текущи трансфери за домакинства от средства на</t>
    </r>
    <r>
      <rPr>
        <b/>
        <i/>
        <sz val="12"/>
        <rFont val="Times New Roman CYR"/>
        <charset val="204"/>
      </rPr>
      <t xml:space="preserve"> Европейския съюз</t>
    </r>
  </si>
  <si>
    <r>
      <t xml:space="preserve">текущи трансфери за домакинства по други </t>
    </r>
    <r>
      <rPr>
        <b/>
        <i/>
        <sz val="12"/>
        <rFont val="Times New Roman CYR"/>
        <charset val="204"/>
      </rPr>
      <t>международни програми и споразумения</t>
    </r>
  </si>
  <si>
    <r>
      <t>други</t>
    </r>
    <r>
      <rPr>
        <sz val="12"/>
        <rFont val="Times New Roman CYR"/>
        <family val="1"/>
        <charset val="204"/>
      </rPr>
      <t xml:space="preserve"> текущи трансфери за домакинствата</t>
    </r>
  </si>
  <si>
    <t xml:space="preserve">Субсидии за нефинансови предприятия </t>
  </si>
  <si>
    <t>за текуща дейност</t>
  </si>
  <si>
    <r>
      <t xml:space="preserve">за осъществяване на </t>
    </r>
    <r>
      <rPr>
        <b/>
        <i/>
        <sz val="12"/>
        <rFont val="Times New Roman CYR"/>
        <family val="1"/>
        <charset val="204"/>
      </rPr>
      <t>болнична помощ</t>
    </r>
    <r>
      <rPr>
        <sz val="12"/>
        <rFont val="Times New Roman CYR"/>
        <family val="1"/>
        <charset val="204"/>
      </rPr>
      <t xml:space="preserve"> </t>
    </r>
  </si>
  <si>
    <r>
      <t>други</t>
    </r>
    <r>
      <rPr>
        <sz val="12"/>
        <rFont val="Times New Roman CYR"/>
        <family val="1"/>
        <charset val="204"/>
      </rPr>
      <t xml:space="preserve"> субсидии и плащания</t>
    </r>
  </si>
  <si>
    <t>Субсидии за финансови институции</t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</si>
  <si>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</si>
  <si>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</si>
  <si>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>Придобиване на дълготрайни материални активи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</si>
  <si>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компютри и хардуер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</si>
  <si>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сгради</t>
    </r>
  </si>
  <si>
    <t>предоставени трансфери от ДБ за БАН</t>
  </si>
  <si>
    <t>Трансфери между ЦБ и сметки за средствата от ЕС (нето)</t>
  </si>
  <si>
    <t>Трансфери между бюджети (нето)</t>
  </si>
  <si>
    <t>вътрешни трансфери в системата на първостепенния разпоредител (+/-)</t>
  </si>
  <si>
    <t>Трансфери между бюджети и сметки за средствата от ЕС (нето)</t>
  </si>
  <si>
    <t>Трансфери между сметки за средствата от ЕС (нето)</t>
  </si>
  <si>
    <t>Трансфери от/за държавни предприятия и други лица, включени в консолидираната фискална програма</t>
  </si>
  <si>
    <r>
      <t xml:space="preserve">Разчети с подведомствени разпоредители за плащания в </t>
    </r>
    <r>
      <rPr>
        <b/>
        <i/>
        <sz val="12"/>
        <rFont val="Times New Roman CYR"/>
        <charset val="204"/>
      </rPr>
      <t>СЕБРА</t>
    </r>
    <r>
      <rPr>
        <sz val="12"/>
        <rFont val="Times New Roman CYR"/>
        <family val="1"/>
        <charset val="204"/>
      </rPr>
      <t xml:space="preserve">  (-)</t>
    </r>
  </si>
  <si>
    <r>
      <t xml:space="preserve">Разчети с първостепенен разпоредител за плащания в </t>
    </r>
    <r>
      <rPr>
        <b/>
        <i/>
        <sz val="12"/>
        <rFont val="Times New Roman CYR"/>
        <charset val="204"/>
      </rPr>
      <t>СЕБРА</t>
    </r>
    <r>
      <rPr>
        <sz val="12"/>
        <rFont val="Times New Roman CYR"/>
        <family val="1"/>
        <charset val="204"/>
      </rPr>
      <t xml:space="preserve">  (+)</t>
    </r>
  </si>
  <si>
    <t>Трансфери за поети осигурителни вноски и данъци</t>
  </si>
  <si>
    <t>Б) ВРЕМЕННИ БЕЗЛИХВЕНИ ЗАЕМИ</t>
  </si>
  <si>
    <t>Временни безлихвени заеми между бюджети и сметки за средствата от ЕС (нето)</t>
  </si>
  <si>
    <t>наказателни лихви за данъци, мита и осигурителни вноски</t>
  </si>
  <si>
    <t>постъпления от продажба на квоти за емисии на парникови газове</t>
  </si>
  <si>
    <t>Получени чрез небюджетни предприятия средства от КФП по международни програми</t>
  </si>
  <si>
    <t>Разпределени към администратори от чужбина средства по международни програми и договори (-)</t>
  </si>
  <si>
    <t>разпределени към чужбина текущи трансфери по програми на Европейския съюз (-)</t>
  </si>
  <si>
    <t>разпределени към чужбина капиталови трансфери по програми на Европейския съюз (-)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</si>
  <si>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</si>
  <si>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</si>
  <si>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</si>
  <si>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</si>
  <si>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</si>
  <si>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разпределени към чужбина капиталови трансфери по други чуждестранни дарения и помощи (-)</t>
  </si>
  <si>
    <t>Платени данъци, такси и административни санкции</t>
  </si>
  <si>
    <t>платени държавни данъци, такси, наказателни лихви и административни санкции</t>
  </si>
  <si>
    <t>платени общински данъци, такси, наказателни лихви и административни санкции</t>
  </si>
  <si>
    <t>платени данъци, такси, наказателни лихви и административни санкции в чужбина</t>
  </si>
  <si>
    <t>Предоставени текущи и капиталови трансфери за чужбина</t>
  </si>
  <si>
    <r>
      <t>текущи</t>
    </r>
    <r>
      <rPr>
        <sz val="12"/>
        <rFont val="Times New Roman CYR"/>
        <family val="1"/>
        <charset val="204"/>
      </rPr>
      <t xml:space="preserve"> трансфери за чужбина</t>
    </r>
  </si>
  <si>
    <r>
      <t>капиталови</t>
    </r>
    <r>
      <rPr>
        <sz val="12"/>
        <rFont val="Times New Roman CYR"/>
        <family val="1"/>
        <charset val="204"/>
      </rPr>
      <t xml:space="preserve"> трансфери за чужбина</t>
    </r>
  </si>
  <si>
    <r>
      <t xml:space="preserve">Налични към </t>
    </r>
    <r>
      <rPr>
        <b/>
        <sz val="12"/>
        <color indexed="10"/>
        <rFont val="Times New Roman CYR"/>
        <charset val="204"/>
      </rPr>
      <t>31.12.2013 г.</t>
    </r>
    <r>
      <rPr>
        <b/>
        <sz val="12"/>
        <rFont val="Times New Roman CYR"/>
        <family val="1"/>
        <charset val="204"/>
      </rPr>
      <t xml:space="preserve"> задължения</t>
    </r>
  </si>
  <si>
    <r>
      <t xml:space="preserve">Възникнали </t>
    </r>
    <r>
      <rPr>
        <b/>
        <sz val="12"/>
        <color indexed="30"/>
        <rFont val="Times New Roman Cyr"/>
        <charset val="204"/>
      </rPr>
      <t>през 2014 г.</t>
    </r>
    <r>
      <rPr>
        <b/>
        <sz val="12"/>
        <rFont val="Times New Roman CYR"/>
        <family val="1"/>
        <charset val="204"/>
      </rPr>
      <t xml:space="preserve"> задължения</t>
    </r>
  </si>
  <si>
    <r>
      <t xml:space="preserve">Платени </t>
    </r>
    <r>
      <rPr>
        <b/>
        <sz val="12"/>
        <color indexed="30"/>
        <rFont val="Times New Roman Cyr"/>
        <charset val="204"/>
      </rPr>
      <t>през 2014 г.</t>
    </r>
    <r>
      <rPr>
        <b/>
        <sz val="12"/>
        <rFont val="Times New Roman CYR"/>
        <family val="1"/>
        <charset val="204"/>
      </rPr>
      <t xml:space="preserve"> задължения</t>
    </r>
  </si>
  <si>
    <r>
      <t xml:space="preserve">Налични
ангажименти
към </t>
    </r>
    <r>
      <rPr>
        <b/>
        <sz val="12"/>
        <color indexed="10"/>
        <rFont val="Times New Roman CYR"/>
        <charset val="204"/>
      </rPr>
      <t>31.12.2013</t>
    </r>
    <r>
      <rPr>
        <b/>
        <sz val="12"/>
        <rFont val="Times New Roman CYR"/>
        <family val="1"/>
        <charset val="204"/>
      </rPr>
      <t xml:space="preserve"> г.</t>
    </r>
  </si>
  <si>
    <r>
      <t xml:space="preserve">Поети
ангажименти
</t>
    </r>
    <r>
      <rPr>
        <b/>
        <sz val="12"/>
        <color indexed="30"/>
        <rFont val="Times New Roman Cyr"/>
        <charset val="204"/>
      </rPr>
      <t>през 2014</t>
    </r>
    <r>
      <rPr>
        <b/>
        <sz val="12"/>
        <rFont val="Times New Roman CYR"/>
        <family val="1"/>
        <charset val="204"/>
      </rPr>
      <t xml:space="preserve"> г.</t>
    </r>
  </si>
  <si>
    <r>
      <t xml:space="preserve">Реализирани/из-пълнени </t>
    </r>
    <r>
      <rPr>
        <b/>
        <sz val="12"/>
        <color indexed="30"/>
        <rFont val="Times New Roman Cyr"/>
        <charset val="204"/>
      </rPr>
      <t>през 2014 г.</t>
    </r>
    <r>
      <rPr>
        <b/>
        <sz val="12"/>
        <rFont val="Times New Roman CYR"/>
        <family val="1"/>
        <charset val="204"/>
      </rPr>
      <t xml:space="preserve"> ангажименти</t>
    </r>
  </si>
  <si>
    <t>след 2016</t>
  </si>
  <si>
    <t>Трансфери от ЦБ за други бюджети (нето)</t>
  </si>
  <si>
    <t>А) ТРАНСФЕРИ</t>
  </si>
  <si>
    <r>
      <t xml:space="preserve">трансфери между ЦБ и </t>
    </r>
    <r>
      <rPr>
        <b/>
        <i/>
        <sz val="12"/>
        <rFont val="Times New Roman CYR"/>
        <family val="1"/>
        <charset val="204"/>
      </rPr>
      <t>бюджети по държавния бюджет</t>
    </r>
  </si>
  <si>
    <t>възстановени трансфери в ЦБ от бюджети на общини</t>
  </si>
  <si>
    <r>
      <t xml:space="preserve">целеви субсидии от ЦБ </t>
    </r>
    <r>
      <rPr>
        <b/>
        <i/>
        <sz val="12"/>
        <rFont val="Times New Roman CYR"/>
        <family val="1"/>
        <charset val="204"/>
      </rPr>
      <t>за капиталови разходи за общини</t>
    </r>
  </si>
  <si>
    <t>други целеви трансфери от ЦБ за общини</t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</si>
  <si>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Държавното обществено осигуряване</t>
    </r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</si>
  <si>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НЗОК</t>
    </r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</si>
  <si>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БНТ</t>
    </r>
  </si>
  <si>
    <r>
      <t xml:space="preserve">трансфери между ЦБ и </t>
    </r>
    <r>
      <rPr>
        <b/>
        <i/>
        <sz val="12"/>
        <rFont val="Times New Roman CYR"/>
        <charset val="204"/>
      </rPr>
      <t>БНР</t>
    </r>
  </si>
  <si>
    <r>
      <t xml:space="preserve">трансфери между ЦБ и </t>
    </r>
    <r>
      <rPr>
        <b/>
        <i/>
        <sz val="12"/>
        <rFont val="Times New Roman CYR"/>
        <charset val="204"/>
      </rPr>
      <t>БТА</t>
    </r>
  </si>
  <si>
    <t>трансфери  между ЦБ и други бюджети</t>
  </si>
  <si>
    <t>Трансфери между бюджета на бюджетната организация и ЦБ (нето)</t>
  </si>
  <si>
    <r>
      <t>трансфери от/за ЦБ (+/</t>
    </r>
    <r>
      <rPr>
        <sz val="12"/>
        <color indexed="10"/>
        <rFont val="Times New Roman Cyr"/>
        <charset val="204"/>
      </rPr>
      <t>-</t>
    </r>
    <r>
      <rPr>
        <sz val="12"/>
        <rFont val="Times New Roman CYR"/>
        <family val="1"/>
        <charset val="204"/>
      </rPr>
      <t>)</t>
    </r>
  </si>
  <si>
    <t>получени от общини целеви субсидии от ЦБ за капиталови разходи (+)</t>
  </si>
  <si>
    <t>получени от общини целеви трансфери от ЦБ чрез  кодовете в СЕБРА 488 001 ххх-х</t>
  </si>
  <si>
    <r>
      <t xml:space="preserve">получени от общини целеви трансфери от ЦБ чрез кодове в СЕБРА </t>
    </r>
    <r>
      <rPr>
        <b/>
        <i/>
        <sz val="12"/>
        <color indexed="12"/>
        <rFont val="Times New Roman CYR"/>
      </rPr>
      <t xml:space="preserve">488 </t>
    </r>
    <r>
      <rPr>
        <b/>
        <i/>
        <sz val="12"/>
        <color indexed="16"/>
        <rFont val="Times New Roman CYR"/>
      </rPr>
      <t>002</t>
    </r>
    <r>
      <rPr>
        <b/>
        <i/>
        <sz val="12"/>
        <color indexed="12"/>
        <rFont val="Times New Roman CYR"/>
      </rPr>
      <t xml:space="preserve"> ххх-х</t>
    </r>
  </si>
  <si>
    <r>
      <t>възстановени</t>
    </r>
    <r>
      <rPr>
        <sz val="12"/>
        <rFont val="Times New Roman CYR"/>
        <charset val="204"/>
      </rPr>
      <t xml:space="preserve"> трансфери за ЦБ</t>
    </r>
  </si>
  <si>
    <t>предоставени трансфери от ДБ за държавните висши училища</t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</si>
  <si>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заеми от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(-)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</si>
  <si>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b/>
        <i/>
        <sz val="12"/>
        <rFont val="Times New Roman CYR"/>
        <family val="1"/>
        <charset val="204"/>
      </rPr>
      <t xml:space="preserve"> банки и финансови институции от чужбина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</si>
  <si>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b/>
        <i/>
        <sz val="12"/>
        <rFont val="Times New Roman CYR"/>
        <family val="1"/>
        <charset val="204"/>
      </rPr>
      <t xml:space="preserve"> банки и финансови институции от чужбина</t>
    </r>
    <r>
      <rPr>
        <i/>
        <sz val="12"/>
        <rFont val="Times New Roman CYR"/>
        <family val="1"/>
        <charset val="204"/>
      </rPr>
      <t xml:space="preserve"> 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</si>
  <si>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  <r>
      <rPr>
        <i/>
        <sz val="12"/>
        <rFont val="Times New Roman CYR"/>
        <family val="1"/>
        <charset val="204"/>
      </rPr>
      <t xml:space="preserve">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</si>
  <si>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  <r>
      <rPr>
        <i/>
        <sz val="12"/>
        <rFont val="Times New Roman CYR"/>
        <family val="1"/>
        <charset val="204"/>
      </rPr>
      <t xml:space="preserve"> (-)</t>
    </r>
  </si>
  <si>
    <r>
      <t>друго финансиране</t>
    </r>
    <r>
      <rPr>
        <sz val="12"/>
        <rFont val="Times New Roman CYR"/>
        <family val="1"/>
        <charset val="204"/>
      </rPr>
      <t xml:space="preserve"> от чужбина (+)</t>
    </r>
  </si>
  <si>
    <r>
      <t>други погашения и плащания</t>
    </r>
    <r>
      <rPr>
        <sz val="12"/>
        <rFont val="Times New Roman CYR"/>
        <family val="1"/>
        <charset val="204"/>
      </rPr>
      <t xml:space="preserve"> по финансиране от чужбина (-)</t>
    </r>
  </si>
  <si>
    <r>
      <t xml:space="preserve">Държавни (общински) ценни книжа емитирани на международните капиталови пазари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b/>
        <sz val="12"/>
        <color indexed="12"/>
        <rFont val="Times New Roman CYR"/>
        <family val="1"/>
        <charset val="204"/>
      </rPr>
      <t xml:space="preserve"> </t>
    </r>
    <r>
      <rPr>
        <sz val="12"/>
        <color indexed="12"/>
        <rFont val="Times New Roman CYR"/>
        <family val="1"/>
        <charset val="204"/>
      </rPr>
      <t>(</t>
    </r>
    <r>
      <rPr>
        <b/>
        <sz val="12"/>
        <color indexed="12"/>
        <rFont val="Times New Roman CYR"/>
        <family val="1"/>
        <charset val="204"/>
      </rPr>
      <t>+/-</t>
    </r>
    <r>
      <rPr>
        <sz val="12"/>
        <color indexed="12"/>
        <rFont val="Times New Roman CYR"/>
        <family val="1"/>
        <charset val="204"/>
      </rPr>
      <t>)</t>
    </r>
  </si>
  <si>
    <r>
      <t>краткосрочни</t>
    </r>
    <r>
      <rPr>
        <sz val="12"/>
        <rFont val="Times New Roman CYR"/>
        <family val="1"/>
        <charset val="204"/>
      </rPr>
      <t xml:space="preserve">  ДЦК (ОбЦК) емитирани на международните капиталови пазари (+)</t>
    </r>
  </si>
  <si>
    <r>
      <t>дългосрочни</t>
    </r>
    <r>
      <rPr>
        <sz val="12"/>
        <rFont val="Times New Roman CYR"/>
        <family val="1"/>
        <charset val="204"/>
      </rPr>
      <t xml:space="preserve"> ДЦК (ОбЦК) емитирани на международните капиталови пазари (+)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</si>
  <si>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 краткосрочни </t>
    </r>
    <r>
      <rPr>
        <sz val="12"/>
        <rFont val="Times New Roman CYR"/>
        <family val="1"/>
        <charset val="204"/>
      </rPr>
      <t>ДЦК (ОбЦК) емитирани на международните капиталови пазари (-)</t>
    </r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</si>
  <si>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</si>
  <si>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</si>
  <si>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88-05</t>
  </si>
  <si>
    <t>събрани средства и извършени плащания от/за общински бюджети (+/-)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</si>
  <si>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</si>
  <si>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</si>
  <si>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</si>
  <si>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</si>
  <si>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Национален осигрителен инститт - фонд "Гарантирани вземания на работници и служители"</t>
  </si>
  <si>
    <t>5600</t>
  </si>
  <si>
    <t>Национална здравноосигурителна каса</t>
  </si>
  <si>
    <t>5101</t>
  </si>
  <si>
    <t>Банско</t>
  </si>
  <si>
    <t>5102</t>
  </si>
  <si>
    <t>Белица</t>
  </si>
  <si>
    <t>5103</t>
  </si>
  <si>
    <t>Благоевград</t>
  </si>
  <si>
    <t>5104</t>
  </si>
  <si>
    <t>Гоце Делчев</t>
  </si>
  <si>
    <t>5105</t>
  </si>
  <si>
    <t>Гърмен</t>
  </si>
  <si>
    <t>5106</t>
  </si>
  <si>
    <t>Кресна</t>
  </si>
  <si>
    <t>5107</t>
  </si>
  <si>
    <t>Петрич</t>
  </si>
  <si>
    <t>5108</t>
  </si>
  <si>
    <t>Разлог</t>
  </si>
  <si>
    <t>5109</t>
  </si>
  <si>
    <t>Сандански</t>
  </si>
  <si>
    <t>5110</t>
  </si>
  <si>
    <t>капиталови помощи и дарения от други международни организации</t>
  </si>
  <si>
    <t>други текущи помощи и дарения от чужбина</t>
  </si>
  <si>
    <t>други капиталови помощи и дарения  от чужбина</t>
  </si>
  <si>
    <t xml:space="preserve">получени чрез нефинансови предприятия текущи трансфери от КФП по международни програми </t>
  </si>
  <si>
    <t>получени чрез финансови институции текущи трансфери от КФП по международни програми</t>
  </si>
  <si>
    <t xml:space="preserve">получени чрез нестопански организации текущи трансфери от КФП по международни програми </t>
  </si>
  <si>
    <t>получени чрез предприятия от чужбина текущи трансфери от КФП по международни програми</t>
  </si>
  <si>
    <t xml:space="preserve">получени чрез нефинансови предприятия капиталови трансфери от КФП по международни програми </t>
  </si>
  <si>
    <t xml:space="preserve">получени чрез финансови институции капиталови трансфери от КФП по международни програми </t>
  </si>
  <si>
    <t>получени чрез нестопански организации капиталови трансфери от КФП по международни програми</t>
  </si>
  <si>
    <t>получени чрез предприятия от чужбина капиталови трансфери от КФП по международни програми</t>
  </si>
  <si>
    <t>разходи за договорни санкции и неустойки, съдебни обезщетения и разноски</t>
  </si>
  <si>
    <r>
      <t>Разходи за лихви по заеми от</t>
    </r>
    <r>
      <rPr>
        <b/>
        <i/>
        <sz val="12"/>
        <rFont val="Times New Roman CYR"/>
        <family val="1"/>
        <charset val="204"/>
      </rPr>
      <t xml:space="preserve"> банки в страната</t>
    </r>
  </si>
  <si>
    <t>придобиване на програмни продукти и лицензи за програмни продукти</t>
  </si>
  <si>
    <t>други възстановени в ЦБ трансфери от бюджети</t>
  </si>
  <si>
    <t>Предоставени субсидии от държавния бюджет за БАН и държавните висши училища (нето)</t>
  </si>
  <si>
    <t>получени от държавните висши училища  трансфери от ДБ (+)</t>
  </si>
  <si>
    <t>получени от БАН трансфери от ДБ (+)</t>
  </si>
  <si>
    <t>трансфери от/за сметки за чужди средства - предоставени трансфери (-)</t>
  </si>
  <si>
    <t>Суми по разчети за поети осигурителни вноски и данъци</t>
  </si>
  <si>
    <t>458 Плащания за лекарствена терапия при злокачествени заболявания</t>
  </si>
  <si>
    <t>текущи помощи и дарения от Европейския съюз</t>
  </si>
  <si>
    <t>капиталови помощи и дарения от други държави</t>
  </si>
  <si>
    <t>5907</t>
  </si>
  <si>
    <t>Черноочене</t>
  </si>
  <si>
    <t>6001</t>
  </si>
  <si>
    <t>Бобовдол</t>
  </si>
  <si>
    <t>6002</t>
  </si>
  <si>
    <t>Бобошево</t>
  </si>
  <si>
    <t>6003</t>
  </si>
  <si>
    <t>Дупница</t>
  </si>
  <si>
    <t>6004</t>
  </si>
  <si>
    <t>Кочериново</t>
  </si>
  <si>
    <t>6005</t>
  </si>
  <si>
    <t>Кюстендил</t>
  </si>
  <si>
    <t>6006</t>
  </si>
  <si>
    <t>Невестино</t>
  </si>
  <si>
    <t>6007</t>
  </si>
  <si>
    <t>Рила</t>
  </si>
  <si>
    <t>6008</t>
  </si>
  <si>
    <t>Сапарева баня</t>
  </si>
  <si>
    <t>6009</t>
  </si>
  <si>
    <t>Трекляно</t>
  </si>
  <si>
    <t>6101</t>
  </si>
  <si>
    <t>Априлци</t>
  </si>
  <si>
    <t>6102</t>
  </si>
  <si>
    <t>Летница</t>
  </si>
  <si>
    <t>6103</t>
  </si>
  <si>
    <t>Ловеч</t>
  </si>
  <si>
    <t>6104</t>
  </si>
  <si>
    <t>Луковит</t>
  </si>
  <si>
    <t>6105</t>
  </si>
  <si>
    <t>Тетевен</t>
  </si>
  <si>
    <t>6106</t>
  </si>
  <si>
    <t>Троян</t>
  </si>
  <si>
    <t>6107</t>
  </si>
  <si>
    <t>Угърчин</t>
  </si>
  <si>
    <t>6108</t>
  </si>
  <si>
    <t>Ябланица</t>
  </si>
  <si>
    <t>6201</t>
  </si>
  <si>
    <t>Берковица</t>
  </si>
  <si>
    <t>6202</t>
  </si>
  <si>
    <t>Бойчиновци</t>
  </si>
  <si>
    <t>6203</t>
  </si>
  <si>
    <t>Брусарци</t>
  </si>
  <si>
    <t>6204</t>
  </si>
  <si>
    <t>Вълчедръм</t>
  </si>
  <si>
    <t>6205</t>
  </si>
  <si>
    <t>Вършец</t>
  </si>
  <si>
    <t>6206</t>
  </si>
  <si>
    <t>Георги Дамяново</t>
  </si>
  <si>
    <t>6207</t>
  </si>
  <si>
    <t>Лом</t>
  </si>
  <si>
    <t>6208</t>
  </si>
  <si>
    <t>Медковец</t>
  </si>
  <si>
    <t>6209</t>
  </si>
  <si>
    <t>Монтана</t>
  </si>
  <si>
    <t>6210</t>
  </si>
  <si>
    <t>Чипровци</t>
  </si>
  <si>
    <t>6211</t>
  </si>
  <si>
    <t>Якимово</t>
  </si>
  <si>
    <t>6301</t>
  </si>
  <si>
    <t>Батак</t>
  </si>
  <si>
    <t>6302</t>
  </si>
  <si>
    <t>Белово</t>
  </si>
  <si>
    <t>6303</t>
  </si>
  <si>
    <t>Брацигово</t>
  </si>
  <si>
    <t>6304</t>
  </si>
  <si>
    <t>Велинград</t>
  </si>
  <si>
    <t>6305</t>
  </si>
  <si>
    <t>Лесичово</t>
  </si>
  <si>
    <t>6306</t>
  </si>
  <si>
    <t>Пазарджик</t>
  </si>
  <si>
    <t>6307</t>
  </si>
  <si>
    <t>Панагюрище</t>
  </si>
  <si>
    <t>6308</t>
  </si>
  <si>
    <t>Пещера</t>
  </si>
  <si>
    <t>6309</t>
  </si>
  <si>
    <t>Ракитово</t>
  </si>
  <si>
    <t>6310</t>
  </si>
  <si>
    <t>Септември</t>
  </si>
  <si>
    <t>6311</t>
  </si>
  <si>
    <t>Стрелча</t>
  </si>
  <si>
    <t>6401</t>
  </si>
  <si>
    <t>Брезник</t>
  </si>
  <si>
    <t>6402</t>
  </si>
  <si>
    <t>Земен</t>
  </si>
  <si>
    <t>6403</t>
  </si>
  <si>
    <t>Ковачевци</t>
  </si>
  <si>
    <t>6404</t>
  </si>
  <si>
    <t>Перник</t>
  </si>
  <si>
    <t>6405</t>
  </si>
  <si>
    <t>Радомир</t>
  </si>
  <si>
    <t>6406</t>
  </si>
  <si>
    <t>Трън</t>
  </si>
  <si>
    <t>6501</t>
  </si>
  <si>
    <t>Белене</t>
  </si>
  <si>
    <t>6502</t>
  </si>
  <si>
    <t>Гулянци</t>
  </si>
  <si>
    <t>6503</t>
  </si>
  <si>
    <t>Долна Митрополия</t>
  </si>
  <si>
    <t>6504</t>
  </si>
  <si>
    <t>Долни Дъбник</t>
  </si>
  <si>
    <t>6505</t>
  </si>
  <si>
    <t>Искър</t>
  </si>
  <si>
    <t>6506</t>
  </si>
  <si>
    <t>Левски</t>
  </si>
  <si>
    <t>6507</t>
  </si>
  <si>
    <t>Никопол</t>
  </si>
  <si>
    <t>6508</t>
  </si>
  <si>
    <t>Плевен</t>
  </si>
  <si>
    <t>6509</t>
  </si>
  <si>
    <t>Пордим</t>
  </si>
  <si>
    <t>6510</t>
  </si>
  <si>
    <t>Червен бряг</t>
  </si>
  <si>
    <t>6511</t>
  </si>
  <si>
    <t>Кнежа</t>
  </si>
  <si>
    <t>6601</t>
  </si>
  <si>
    <t>Асеновград</t>
  </si>
  <si>
    <t>6602</t>
  </si>
  <si>
    <t>Брезово</t>
  </si>
  <si>
    <t>6603</t>
  </si>
  <si>
    <t>Калояново</t>
  </si>
  <si>
    <t>6604</t>
  </si>
  <si>
    <t>Карлово</t>
  </si>
  <si>
    <t>6605</t>
  </si>
  <si>
    <t>Кричим</t>
  </si>
  <si>
    <t>6606</t>
  </si>
  <si>
    <t>Лъки</t>
  </si>
  <si>
    <t>6607</t>
  </si>
  <si>
    <t>Марица</t>
  </si>
  <si>
    <t>6608</t>
  </si>
  <si>
    <t>Перущица</t>
  </si>
  <si>
    <t>6609</t>
  </si>
  <si>
    <t>Пловдив</t>
  </si>
  <si>
    <t>6610</t>
  </si>
  <si>
    <t>Първомай</t>
  </si>
  <si>
    <t>6611</t>
  </si>
  <si>
    <t>Раковски</t>
  </si>
  <si>
    <t>6612</t>
  </si>
  <si>
    <t>Родопи</t>
  </si>
  <si>
    <t>6613</t>
  </si>
  <si>
    <t>Садово</t>
  </si>
  <si>
    <t>6614</t>
  </si>
  <si>
    <t>Стамболийски</t>
  </si>
  <si>
    <t>6615</t>
  </si>
  <si>
    <t>Съединение</t>
  </si>
  <si>
    <t>6616</t>
  </si>
  <si>
    <t>Хисаря</t>
  </si>
  <si>
    <t>6617</t>
  </si>
  <si>
    <t>Куклен</t>
  </si>
  <si>
    <t>6618</t>
  </si>
  <si>
    <t>Сопот</t>
  </si>
  <si>
    <t>6701</t>
  </si>
  <si>
    <t>Завет</t>
  </si>
  <si>
    <t>6702</t>
  </si>
  <si>
    <t>Исперих</t>
  </si>
  <si>
    <t>6703</t>
  </si>
  <si>
    <t>Кубрат</t>
  </si>
  <si>
    <t>6704</t>
  </si>
  <si>
    <t>Лозница</t>
  </si>
  <si>
    <t>6705</t>
  </si>
  <si>
    <t>Разград</t>
  </si>
  <si>
    <t>6706</t>
  </si>
  <si>
    <t>Самуил</t>
  </si>
  <si>
    <t>6707</t>
  </si>
  <si>
    <t>Цар Калоян</t>
  </si>
  <si>
    <t>6801</t>
  </si>
  <si>
    <t>Борово</t>
  </si>
  <si>
    <t>6802</t>
  </si>
  <si>
    <t>6803</t>
  </si>
  <si>
    <t>Ветово</t>
  </si>
  <si>
    <t>6804</t>
  </si>
  <si>
    <t>Две могили</t>
  </si>
  <si>
    <t>6805</t>
  </si>
  <si>
    <t>Иваново</t>
  </si>
  <si>
    <t>6806</t>
  </si>
  <si>
    <t>Русе</t>
  </si>
  <si>
    <t>6807</t>
  </si>
  <si>
    <t>Сливо поле</t>
  </si>
  <si>
    <t>6808</t>
  </si>
  <si>
    <t>Ценово</t>
  </si>
  <si>
    <t>6901</t>
  </si>
  <si>
    <t>Алфатар</t>
  </si>
  <si>
    <t>6902</t>
  </si>
  <si>
    <t>Главиница</t>
  </si>
  <si>
    <t>6903</t>
  </si>
  <si>
    <t>Дулово</t>
  </si>
  <si>
    <t>6904</t>
  </si>
  <si>
    <t>Кайнарджа</t>
  </si>
  <si>
    <t>6905</t>
  </si>
  <si>
    <t>Силистра</t>
  </si>
  <si>
    <t>6906</t>
  </si>
  <si>
    <t>Ситово</t>
  </si>
  <si>
    <t>6907</t>
  </si>
  <si>
    <t>Тутракан</t>
  </si>
  <si>
    <t>7001</t>
  </si>
  <si>
    <t>Котел</t>
  </si>
  <si>
    <t>7002</t>
  </si>
  <si>
    <t>Нова Загора</t>
  </si>
  <si>
    <t>7003</t>
  </si>
  <si>
    <t>Сливен</t>
  </si>
  <si>
    <t>7004</t>
  </si>
  <si>
    <t>Твърдица</t>
  </si>
  <si>
    <t>7101</t>
  </si>
  <si>
    <t>Баните</t>
  </si>
  <si>
    <t>7102</t>
  </si>
  <si>
    <t>Борино</t>
  </si>
  <si>
    <t>7103</t>
  </si>
  <si>
    <t>Девин</t>
  </si>
  <si>
    <t>7104</t>
  </si>
  <si>
    <t>Доспат</t>
  </si>
  <si>
    <t>7105</t>
  </si>
  <si>
    <t>Златоград</t>
  </si>
  <si>
    <t>7106</t>
  </si>
  <si>
    <t>Мадан</t>
  </si>
  <si>
    <t>7107</t>
  </si>
  <si>
    <t>Неделино</t>
  </si>
  <si>
    <t>7108</t>
  </si>
  <si>
    <t>Рудозем</t>
  </si>
  <si>
    <t>7109</t>
  </si>
  <si>
    <t>Смолян</t>
  </si>
  <si>
    <t>7110</t>
  </si>
  <si>
    <t>Чепеларе</t>
  </si>
  <si>
    <t>7201</t>
  </si>
  <si>
    <t>Район Банкя</t>
  </si>
  <si>
    <t>7202</t>
  </si>
  <si>
    <t>Район Витоша</t>
  </si>
  <si>
    <t>7203</t>
  </si>
  <si>
    <t xml:space="preserve">Район Възраждане </t>
  </si>
  <si>
    <t>7204</t>
  </si>
  <si>
    <t>Район Връбница</t>
  </si>
  <si>
    <t>7205</t>
  </si>
  <si>
    <t>Район Илинден</t>
  </si>
  <si>
    <t>7206</t>
  </si>
  <si>
    <t>Район Искър</t>
  </si>
  <si>
    <t>7207</t>
  </si>
  <si>
    <t>Район Изгрев</t>
  </si>
  <si>
    <t>7208</t>
  </si>
  <si>
    <t>Район Красна Поляна</t>
  </si>
  <si>
    <t>7209</t>
  </si>
  <si>
    <t xml:space="preserve"> - получени трансфери (+)</t>
  </si>
  <si>
    <t xml:space="preserve"> - предоставени трансфери (-)</t>
  </si>
  <si>
    <t>- предоставени трансфери (-)</t>
  </si>
  <si>
    <t>- получени трансфери (+)</t>
  </si>
  <si>
    <t>обща субсидия и други трансфери за държавни дейности от ЦБ за общини</t>
  </si>
  <si>
    <r>
      <t xml:space="preserve">обща </t>
    </r>
    <r>
      <rPr>
        <b/>
        <i/>
        <sz val="12"/>
        <rFont val="Times New Roman CYR"/>
        <family val="1"/>
        <charset val="204"/>
      </rPr>
      <t>изравнителна</t>
    </r>
    <r>
      <rPr>
        <sz val="12"/>
        <rFont val="Times New Roman CYR"/>
        <family val="1"/>
        <charset val="204"/>
      </rPr>
      <t xml:space="preserve"> субсидия и други трансфери за местни дейности от ЦБ</t>
    </r>
    <r>
      <rPr>
        <b/>
        <i/>
        <sz val="12"/>
        <rFont val="Times New Roman CYR"/>
        <family val="1"/>
        <charset val="204"/>
      </rPr>
      <t xml:space="preserve"> за общини</t>
    </r>
  </si>
  <si>
    <t>Временни безлихвени заеми от/за държавни предприятия и други сметки, включени в консолидираната фискална програма (нето)</t>
  </si>
  <si>
    <t>ОТЧЕТ  ЗА  КАСОВОТО  ИЗПЪЛНЕНИЕ  НА  БЮДЖЕТА 
ПО ПЪЛНА ЕДИННА БЮДЖЕТНА КЛАСИФИКАЦИЯ</t>
  </si>
  <si>
    <t>ФОРМУЛЯР   Б - 1</t>
  </si>
  <si>
    <t>Помощи и дарения от страната</t>
  </si>
  <si>
    <r>
      <t>текущи</t>
    </r>
    <r>
      <rPr>
        <sz val="12"/>
        <rFont val="Times New Roman CYR"/>
        <family val="1"/>
        <charset val="204"/>
      </rPr>
      <t xml:space="preserve"> помощи и дарения </t>
    </r>
    <r>
      <rPr>
        <b/>
        <i/>
        <sz val="12"/>
        <rFont val="Times New Roman CYR"/>
        <family val="1"/>
        <charset val="204"/>
      </rPr>
      <t>от страната</t>
    </r>
  </si>
  <si>
    <r>
      <t>капиталови</t>
    </r>
    <r>
      <rPr>
        <sz val="12"/>
        <rFont val="Times New Roman CYR"/>
        <family val="1"/>
        <charset val="204"/>
      </rPr>
      <t xml:space="preserve"> помощи и дарения </t>
    </r>
    <r>
      <rPr>
        <b/>
        <i/>
        <sz val="12"/>
        <rFont val="Times New Roman CYR"/>
        <charset val="204"/>
      </rPr>
      <t>от страната</t>
    </r>
  </si>
  <si>
    <t>Помощи и дарения от чужбина</t>
  </si>
  <si>
    <t>капиталови помощи и дарения от Европейския съюз</t>
  </si>
  <si>
    <t>текущи помощи и дарения от други държави</t>
  </si>
  <si>
    <t>текущи помощи и дарения от други международни организации</t>
  </si>
  <si>
    <t>ФОРМУЛЯР   ЕС - 1</t>
  </si>
  <si>
    <t>ОТЧЕТ ЗА КАСОВОТО ИЗПЪЛНЕНИЕ НА СМЕТКИТЕ ЗА ЧУЖДИ СРЕДСТВА НА БЮДЖЕТИНИТЕ ОРГАНИЗАЦИИ ПО ПЪЛНА ЕДИННА БЮДЖЕТНА КЛАСИФИКАЦИЯ</t>
  </si>
  <si>
    <t>ИЗБЕРЕТЕ ДЕЙНОСТ</t>
  </si>
  <si>
    <r>
      <t>101</t>
    </r>
    <r>
      <rPr>
        <i/>
        <sz val="12"/>
        <rFont val="Times New Roman CYR"/>
        <family val="1"/>
        <charset val="204"/>
      </rPr>
      <t xml:space="preserve"> Централни държавни органи</t>
    </r>
  </si>
  <si>
    <r>
      <t>103</t>
    </r>
    <r>
      <rPr>
        <i/>
        <sz val="12"/>
        <rFont val="Times New Roman CYR"/>
        <family val="1"/>
        <charset val="204"/>
      </rPr>
      <t xml:space="preserve"> Централни държавни органи по образованието</t>
    </r>
  </si>
  <si>
    <t>104 Централни държавни органи по здравеопазването</t>
  </si>
  <si>
    <t>105 Централни държавни органи по социалното осигуряването</t>
  </si>
  <si>
    <t>106 Централни държавни органи по регионалното развитие и благоустройство</t>
  </si>
  <si>
    <t>107 Централни държавни органи по културата и спорта</t>
  </si>
  <si>
    <t>108 Централни държавни органи по икономическите дейности и услуги</t>
  </si>
  <si>
    <t>111 Контролни органи</t>
  </si>
  <si>
    <t>115 Управление, контрол и регулиране на външните работи</t>
  </si>
  <si>
    <t>116 Посолства, консулства, представителства и мисии в чужбина</t>
  </si>
  <si>
    <t>117 Държавни и общински служби и дейности по изборите</t>
  </si>
  <si>
    <t>121 Областни администрации</t>
  </si>
  <si>
    <t>122 Общинска администрация</t>
  </si>
  <si>
    <t xml:space="preserve">123 Общински съвети </t>
  </si>
  <si>
    <t>125 Членове на Европейския парламент от Република България</t>
  </si>
  <si>
    <t>128 Международни програми и споразумения, дарения и помощи от чужбина</t>
  </si>
  <si>
    <t>139 Други изпълнителни и законодателни органи</t>
  </si>
  <si>
    <t>141 Статистически институт,служби и дейности,социологически проучвания и анкети</t>
  </si>
  <si>
    <t>142 Общоикономическо и социално програмиране и прогнозиране</t>
  </si>
  <si>
    <t>143 Регистрация и контрол на чуждестранните инвестиции</t>
  </si>
  <si>
    <t>144 Служби и дейности за връзки с българите в чужбина</t>
  </si>
  <si>
    <t>145 Служби и дейности за подпомагане на бежанците</t>
  </si>
  <si>
    <t>146 Управление и администриране на получена чуждестранна помощ</t>
  </si>
  <si>
    <t>147 Управление на държавния резерв и военновременните запаси</t>
  </si>
  <si>
    <t>148 Управление на гражд.администрация и административнообслужване на населението</t>
  </si>
  <si>
    <t>149 Други общи служби</t>
  </si>
  <si>
    <t>151 Ликвидационна комисия за закрити бюджетни организации</t>
  </si>
  <si>
    <t>158 Международни програми и споразумения, дарения и помощи от чужбина</t>
  </si>
  <si>
    <t>161 Организация и управление на научните изследвания и дейности</t>
  </si>
  <si>
    <t>162 Научноизследователско дело</t>
  </si>
  <si>
    <t>163 Научноизследователски институти и центрове</t>
  </si>
  <si>
    <t>168 Международни програми и споразумения, дарения и помощи от чужбина</t>
  </si>
  <si>
    <t>179 Други дейности на науката</t>
  </si>
  <si>
    <t>201 Дейности по отбраната</t>
  </si>
  <si>
    <t>205 Участие на Република България в НАТО</t>
  </si>
  <si>
    <t>206 Мироопазващи мисии в чужбина</t>
  </si>
  <si>
    <t>215 Приложни научни изследвания в областта на отбраната</t>
  </si>
  <si>
    <t>218 Международни програми и споразумения, дарения и помощи от чужбина</t>
  </si>
  <si>
    <t>219 Други дейности по отбраната</t>
  </si>
  <si>
    <t>221 Полиция и вътрешен ред</t>
  </si>
  <si>
    <t>222 Национална служба за охрана</t>
  </si>
  <si>
    <t>223 Национална разузнавателна служба</t>
  </si>
  <si>
    <t>224 Противопожарна охрана</t>
  </si>
  <si>
    <t>225 Приложни научни изследвания в областта на вътрешния ред и сигурност</t>
  </si>
  <si>
    <t>228 Международни програми и споразумения, дарения и помощи от чужбина</t>
  </si>
  <si>
    <t>239 Други дейности по вътрешната сигурност</t>
  </si>
  <si>
    <t>241 Висш съдебен съвет</t>
  </si>
  <si>
    <t>242 Върховен административен съд</t>
  </si>
  <si>
    <t>243 Върховен касационен съд</t>
  </si>
  <si>
    <t>244 Прокуратура</t>
  </si>
  <si>
    <t>245 Национална следствена служба</t>
  </si>
  <si>
    <t>246 Съдилища</t>
  </si>
  <si>
    <t>247 Окръжни следствени служби</t>
  </si>
  <si>
    <t>248 Инспекторат към Висшия съдебен съвет</t>
  </si>
  <si>
    <t>249 Национален институт на правосъдието</t>
  </si>
  <si>
    <t>258 Международни програми и споразумения, дарения и помощи от чужбина</t>
  </si>
  <si>
    <t>259 Други дейности на съдебната власт</t>
  </si>
  <si>
    <t>261 Места за лишаване от свобода</t>
  </si>
  <si>
    <t>268 Международни програми и споразумения, дарения и помощи от чужбина</t>
  </si>
  <si>
    <t>279 Други дейности на администрацията на затворите</t>
  </si>
  <si>
    <t>281 Неотложна дейност по защита на населението и националното стопанство</t>
  </si>
  <si>
    <t>282 Отбранително-мобилизационна подготовка, поддържане на запаси и мощности</t>
  </si>
  <si>
    <t>283 Превантивна дейност за намаляване на вредните последствия от бедствия и аварии</t>
  </si>
  <si>
    <t>284 Ликвидиране на последици от стихийни бедствия и производствени аварии</t>
  </si>
  <si>
    <t>285 Доброволни формирования за защита при бедствия</t>
  </si>
  <si>
    <t>288 Международни програми и споразумения, дарения и помощи от чужбина</t>
  </si>
  <si>
    <t>289 Други дейности за защита на населението при стихийни бедствия и аварии</t>
  </si>
  <si>
    <t>301 Управление, контрол, регулиране и лицензиране на дейности по образованието</t>
  </si>
  <si>
    <t>311 Целодневни детски градини и обединени детски заведения</t>
  </si>
  <si>
    <t>312 Специални детски градини</t>
  </si>
  <si>
    <t>314 Полудневни детски градини</t>
  </si>
  <si>
    <t>315 Сезонни детски градини</t>
  </si>
  <si>
    <t>318 Подготвителна група в училище</t>
  </si>
  <si>
    <t>321 Специални училища</t>
  </si>
  <si>
    <t>322 Общообразователни училища</t>
  </si>
  <si>
    <t>324 Спортни училища</t>
  </si>
  <si>
    <t>325 Училища в чужбина</t>
  </si>
  <si>
    <t>326 Професионални училища и професионални паралелки към средно общообразователно училище</t>
  </si>
  <si>
    <t>332 Общежития</t>
  </si>
  <si>
    <t>333 Ученически почивни лагери</t>
  </si>
  <si>
    <t>349 Приложни научни изследвания в областта на образованието</t>
  </si>
  <si>
    <t>359 Други дейности за децата</t>
  </si>
  <si>
    <t>369 Други дейности за младежта</t>
  </si>
  <si>
    <t>Комисия за предотвратяване и установяване на конфликт на интереси</t>
  </si>
  <si>
    <t>8200</t>
  </si>
  <si>
    <t>Централна избирателна комисия</t>
  </si>
  <si>
    <t>8300</t>
  </si>
  <si>
    <t>Комисия за публичен надзор над регистрираните одитори</t>
  </si>
  <si>
    <t>8400</t>
  </si>
  <si>
    <t>Държавен фонд "Земеделие"</t>
  </si>
  <si>
    <t>8500</t>
  </si>
  <si>
    <t>Национално бюро за контрол на специалните разузнавателни средства</t>
  </si>
  <si>
    <t>8600</t>
  </si>
  <si>
    <t>Държавна агенция „Технически операции”</t>
  </si>
  <si>
    <t>9900</t>
  </si>
  <si>
    <t>Централен бюджет</t>
  </si>
  <si>
    <r>
      <t xml:space="preserve">    А.2.1)</t>
    </r>
    <r>
      <rPr>
        <b/>
        <sz val="12"/>
        <color indexed="62"/>
        <rFont val="Times New Roman CYR"/>
      </rPr>
      <t xml:space="preserve"> </t>
    </r>
    <r>
      <rPr>
        <b/>
        <sz val="12"/>
        <rFont val="Times New Roman CYR"/>
        <family val="1"/>
      </rPr>
      <t>кодове на държавните висши училища и Българската академия на науките</t>
    </r>
  </si>
  <si>
    <r>
      <t xml:space="preserve">        А.2.1а)</t>
    </r>
    <r>
      <rPr>
        <b/>
        <sz val="12"/>
        <color indexed="6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i/>
        <sz val="12"/>
        <rFont val="Times New Roman Bold"/>
      </rPr>
      <t xml:space="preserve"> </t>
    </r>
    <r>
      <rPr>
        <b/>
        <i/>
        <sz val="12"/>
        <color indexed="18"/>
        <rFont val="Times New Roman Bold"/>
      </rPr>
      <t>Министерството на образованието и науката</t>
    </r>
  </si>
  <si>
    <t>1701</t>
  </si>
  <si>
    <r>
      <t xml:space="preserve">Софийски университет </t>
    </r>
    <r>
      <rPr>
        <b/>
        <i/>
        <sz val="12"/>
        <color indexed="18"/>
        <rFont val="Times New Roman Bold"/>
      </rPr>
      <t>"Климент Охридски" - София</t>
    </r>
  </si>
  <si>
    <t>1702</t>
  </si>
  <si>
    <r>
      <t xml:space="preserve">Пловдивски университет </t>
    </r>
    <r>
      <rPr>
        <b/>
        <i/>
        <sz val="12"/>
        <color indexed="18"/>
        <rFont val="Times New Roman Bold"/>
      </rPr>
      <t>"Паисий Хилендарски" - Пловдив</t>
    </r>
  </si>
  <si>
    <t>1703</t>
  </si>
  <si>
    <r>
      <t>Университет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"Проф. д-р Асен Златаров"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Бургас</t>
    </r>
  </si>
  <si>
    <t>1704</t>
  </si>
  <si>
    <r>
      <t xml:space="preserve">Великотърновки университет </t>
    </r>
    <r>
      <rPr>
        <b/>
        <i/>
        <sz val="12"/>
        <color indexed="18"/>
        <rFont val="Times New Roman Bold"/>
      </rPr>
      <t>"Св. св . Кирил и Методий" - В. Търново</t>
    </r>
  </si>
  <si>
    <t>1705</t>
  </si>
  <si>
    <t xml:space="preserve"> </t>
  </si>
  <si>
    <t xml:space="preserve">за периода от </t>
  </si>
  <si>
    <t>код :</t>
  </si>
  <si>
    <t>(по ЕБК)</t>
  </si>
  <si>
    <t>(в лева)</t>
  </si>
  <si>
    <t>I. ПРИХОДИ</t>
  </si>
  <si>
    <t>Отчет</t>
  </si>
  <si>
    <t>под-§§</t>
  </si>
  <si>
    <t>Н А И М Е Н О В А Н И Е    Н А    П Р И Х О Д И Т Е</t>
  </si>
  <si>
    <t xml:space="preserve"> 0 1 ¦</t>
  </si>
  <si>
    <t>Данък върху доходите на физически лица:</t>
  </si>
  <si>
    <r>
      <t xml:space="preserve">от доходи по </t>
    </r>
    <r>
      <rPr>
        <b/>
        <i/>
        <sz val="12"/>
        <rFont val="Times New Roman CYR"/>
        <family val="1"/>
        <charset val="204"/>
      </rPr>
      <t>трудови, служебни и приравнени</t>
    </r>
    <r>
      <rPr>
        <sz val="12"/>
        <rFont val="Times New Roman CYR"/>
        <family val="1"/>
        <charset val="204"/>
      </rPr>
      <t xml:space="preserve"> на тях правоотношения</t>
    </r>
  </si>
  <si>
    <r>
      <t xml:space="preserve">от </t>
    </r>
    <r>
      <rPr>
        <b/>
        <i/>
        <sz val="12"/>
        <rFont val="Times New Roman CYR"/>
        <family val="1"/>
        <charset val="204"/>
      </rPr>
      <t>еднолични търговци, свободни професии, граждански договори</t>
    </r>
    <r>
      <rPr>
        <sz val="12"/>
        <rFont val="Times New Roman CYR"/>
        <family val="1"/>
        <charset val="204"/>
      </rPr>
      <t xml:space="preserve"> и др.</t>
    </r>
  </si>
  <si>
    <r>
      <t>окончателен годишен (</t>
    </r>
    <r>
      <rPr>
        <b/>
        <i/>
        <sz val="12"/>
        <rFont val="Times New Roman CYR"/>
        <family val="1"/>
        <charset val="204"/>
      </rPr>
      <t>патентен</t>
    </r>
    <r>
      <rPr>
        <sz val="12"/>
        <rFont val="Times New Roman CYR"/>
        <family val="1"/>
        <charset val="204"/>
      </rPr>
      <t>) данък</t>
    </r>
  </si>
  <si>
    <t>Корпоративен данък:</t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</si>
  <si>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нефинансови предприятия</t>
    </r>
  </si>
  <si>
    <t xml:space="preserve">       ОБЩИНА  МАДЖАРОВО</t>
  </si>
  <si>
    <t>b2057</t>
  </si>
  <si>
    <t>d1940</t>
  </si>
  <si>
    <t>c2243</t>
  </si>
  <si>
    <t>endprint</t>
  </si>
  <si>
    <t>инж.М.Армутлиев</t>
  </si>
  <si>
    <t>М.Димова</t>
  </si>
</sst>
</file>

<file path=xl/styles.xml><?xml version="1.0" encoding="utf-8"?>
<styleSheet xmlns="http://schemas.openxmlformats.org/spreadsheetml/2006/main">
  <numFmts count="9">
    <numFmt numFmtId="164" formatCode="0.0"/>
    <numFmt numFmtId="165" formatCode="000"/>
    <numFmt numFmtId="166" formatCode="0#&quot;-&quot;0#"/>
    <numFmt numFmtId="167" formatCode="0000"/>
    <numFmt numFmtId="168" formatCode="00&quot;-&quot;0#"/>
    <numFmt numFmtId="169" formatCode="0&quot; &quot;#&quot; &quot;#"/>
    <numFmt numFmtId="170" formatCode="00"/>
    <numFmt numFmtId="171" formatCode="###"/>
    <numFmt numFmtId="172" formatCode="dd\.mm\.yyyy\ &quot;г.&quot;;@"/>
  </numFmts>
  <fonts count="110">
    <font>
      <sz val="10"/>
      <name val="Hebar"/>
      <charset val="204"/>
    </font>
    <font>
      <b/>
      <sz val="10"/>
      <name val="Hebar"/>
      <charset val="204"/>
    </font>
    <font>
      <sz val="10"/>
      <name val="Hebar"/>
      <charset val="204"/>
    </font>
    <font>
      <b/>
      <sz val="12"/>
      <name val="Arial CYR"/>
      <family val="2"/>
      <charset val="204"/>
    </font>
    <font>
      <sz val="8"/>
      <name val="Hebar"/>
      <charset val="204"/>
    </font>
    <font>
      <sz val="12"/>
      <name val="Times New Roman CYR"/>
      <family val="1"/>
      <charset val="204"/>
    </font>
    <font>
      <sz val="12"/>
      <color indexed="9"/>
      <name val="Times New Roman CYR"/>
      <family val="1"/>
      <charset val="204"/>
    </font>
    <font>
      <sz val="12"/>
      <name val="Arial"/>
      <family val="2"/>
      <charset val="204"/>
    </font>
    <font>
      <b/>
      <sz val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2"/>
      <color indexed="12"/>
      <name val="Times New Roman CYR"/>
      <charset val="204"/>
    </font>
    <font>
      <i/>
      <sz val="12"/>
      <name val="Times New Roman CYR"/>
      <family val="1"/>
      <charset val="204"/>
    </font>
    <font>
      <sz val="12"/>
      <color indexed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i/>
      <sz val="12"/>
      <name val="Times New Roman CYR"/>
      <charset val="204"/>
    </font>
    <font>
      <i/>
      <sz val="12"/>
      <name val="Times New Roman CYR"/>
      <charset val="204"/>
    </font>
    <font>
      <sz val="12"/>
      <color indexed="12"/>
      <name val="Arial"/>
      <family val="2"/>
      <charset val="204"/>
    </font>
    <font>
      <i/>
      <sz val="12"/>
      <name val="Times New Roman Cyr"/>
      <family val="1"/>
    </font>
    <font>
      <sz val="12"/>
      <name val="Times New Roman Cyr"/>
      <family val="1"/>
    </font>
    <font>
      <b/>
      <i/>
      <sz val="12"/>
      <name val="Times New Roman Cyr"/>
      <family val="1"/>
    </font>
    <font>
      <i/>
      <sz val="12"/>
      <color indexed="10"/>
      <name val="Times New Roman CYR"/>
      <charset val="204"/>
    </font>
    <font>
      <sz val="10"/>
      <name val="Arial CYR"/>
      <charset val="204"/>
    </font>
    <font>
      <sz val="12"/>
      <color indexed="10"/>
      <name val="Times New Roman CYR"/>
      <family val="1"/>
      <charset val="204"/>
    </font>
    <font>
      <b/>
      <i/>
      <sz val="12"/>
      <color indexed="12"/>
      <name val="Times New Roman CYR"/>
    </font>
    <font>
      <b/>
      <i/>
      <sz val="12"/>
      <color indexed="16"/>
      <name val="Times New Roman CYR"/>
    </font>
    <font>
      <i/>
      <sz val="12"/>
      <name val="Times New Roman CYR"/>
    </font>
    <font>
      <b/>
      <i/>
      <sz val="12"/>
      <name val="Times New Roman CYR"/>
    </font>
    <font>
      <sz val="12"/>
      <name val="Times New Roman CYR"/>
    </font>
    <font>
      <b/>
      <i/>
      <sz val="12"/>
      <color indexed="12"/>
      <name val="Times New Roman CYR"/>
      <family val="1"/>
      <charset val="204"/>
    </font>
    <font>
      <i/>
      <sz val="12"/>
      <color indexed="12"/>
      <name val="Times New Roman CYR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4"/>
      <name val="Times New Roman CYR"/>
      <family val="1"/>
      <charset val="204"/>
    </font>
    <font>
      <sz val="10"/>
      <name val="Arial"/>
      <family val="2"/>
      <charset val="204"/>
    </font>
    <font>
      <sz val="12"/>
      <name val="UnvCyr"/>
      <family val="2"/>
      <charset val="204"/>
    </font>
    <font>
      <sz val="12"/>
      <color indexed="12"/>
      <name val="Times New Roman CYR"/>
      <charset val="204"/>
    </font>
    <font>
      <b/>
      <sz val="12"/>
      <color indexed="10"/>
      <name val="Times New Roman CYR"/>
      <charset val="204"/>
    </font>
    <font>
      <b/>
      <sz val="12"/>
      <color indexed="30"/>
      <name val="Times New Roman Cyr"/>
      <charset val="204"/>
    </font>
    <font>
      <b/>
      <sz val="14"/>
      <name val="Times New Roman CYR"/>
    </font>
    <font>
      <b/>
      <sz val="14"/>
      <color indexed="10"/>
      <name val="Times New Roman CYR"/>
    </font>
    <font>
      <b/>
      <sz val="12"/>
      <name val="Arial"/>
      <family val="2"/>
      <charset val="204"/>
    </font>
    <font>
      <b/>
      <sz val="14"/>
      <color indexed="9"/>
      <name val="Times New Roman CYR"/>
    </font>
    <font>
      <sz val="12"/>
      <color indexed="9"/>
      <name val="Times New Roman CYR"/>
    </font>
    <font>
      <b/>
      <sz val="14"/>
      <color indexed="13"/>
      <name val="Times New Roman CYR"/>
    </font>
    <font>
      <sz val="14"/>
      <color indexed="13"/>
      <name val="Times New Roman CYR"/>
    </font>
    <font>
      <b/>
      <sz val="12"/>
      <name val="Times New Roman CYR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b/>
      <i/>
      <sz val="14"/>
      <color indexed="10"/>
      <name val="Times New Roman CYR"/>
    </font>
    <font>
      <b/>
      <i/>
      <sz val="14"/>
      <color indexed="18"/>
      <name val="Times New Roman Cyr"/>
    </font>
    <font>
      <b/>
      <sz val="14"/>
      <name val="Times New Roman Cyr"/>
      <family val="1"/>
      <charset val="204"/>
    </font>
    <font>
      <b/>
      <i/>
      <sz val="12"/>
      <color indexed="10"/>
      <name val="Times New Roman CYR"/>
    </font>
    <font>
      <b/>
      <i/>
      <sz val="12"/>
      <color indexed="18"/>
      <name val="Times New Roman CYR"/>
    </font>
    <font>
      <sz val="12"/>
      <color indexed="50"/>
      <name val="Times New Roman CYR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Times New Roman Bold"/>
    </font>
    <font>
      <i/>
      <sz val="12"/>
      <name val="Times New Roman Bold"/>
    </font>
    <font>
      <b/>
      <sz val="13"/>
      <color indexed="18"/>
      <name val="Times New Roman CYR"/>
      <family val="1"/>
      <charset val="204"/>
    </font>
    <font>
      <b/>
      <sz val="13"/>
      <color indexed="16"/>
      <name val="Times New Roman CYR"/>
      <family val="1"/>
      <charset val="204"/>
    </font>
    <font>
      <sz val="12"/>
      <color indexed="18"/>
      <name val="Times New Roman CYR"/>
      <family val="1"/>
      <charset val="204"/>
    </font>
    <font>
      <b/>
      <sz val="13"/>
      <color indexed="18"/>
      <name val="Times New Roman CYR"/>
      <family val="1"/>
    </font>
    <font>
      <b/>
      <sz val="14"/>
      <color indexed="10"/>
      <name val="Times New Roman CYR"/>
      <family val="1"/>
      <charset val="204"/>
    </font>
    <font>
      <b/>
      <sz val="12"/>
      <color indexed="62"/>
      <name val="Times New Roman CYR"/>
    </font>
    <font>
      <b/>
      <sz val="12"/>
      <name val="Times New Roman CYR"/>
      <family val="1"/>
    </font>
    <font>
      <b/>
      <i/>
      <sz val="12"/>
      <color indexed="62"/>
      <name val="Times New Roman CYR"/>
    </font>
    <font>
      <b/>
      <i/>
      <sz val="12"/>
      <color indexed="18"/>
      <name val="Times New Roman Bold"/>
    </font>
    <font>
      <b/>
      <sz val="14"/>
      <color indexed="18"/>
      <name val="Times New Roman CYR"/>
      <family val="1"/>
      <charset val="204"/>
    </font>
    <font>
      <sz val="12"/>
      <color indexed="18"/>
      <name val="Times New Roman CYR"/>
      <family val="1"/>
    </font>
    <font>
      <b/>
      <i/>
      <sz val="12"/>
      <color indexed="18"/>
      <name val="Times New Roman Cyr"/>
      <family val="1"/>
    </font>
    <font>
      <sz val="12"/>
      <color indexed="18"/>
      <name val="Times New Roman Bold"/>
    </font>
    <font>
      <b/>
      <sz val="14"/>
      <color indexed="16"/>
      <name val="Times New Roman CYR"/>
      <family val="1"/>
    </font>
    <font>
      <b/>
      <i/>
      <sz val="12"/>
      <color indexed="16"/>
      <name val="Times New Roman Bold"/>
    </font>
    <font>
      <sz val="12"/>
      <color indexed="16"/>
      <name val="Times New Roman Bold"/>
    </font>
    <font>
      <b/>
      <sz val="12"/>
      <color indexed="18"/>
      <name val="Times New Roman CYR"/>
    </font>
    <font>
      <b/>
      <sz val="11"/>
      <name val="Times New Roman CYR"/>
      <family val="1"/>
    </font>
    <font>
      <b/>
      <i/>
      <sz val="11"/>
      <color indexed="18"/>
      <name val="Times New Roman Bold"/>
    </font>
    <font>
      <sz val="12"/>
      <name val="Times New Roman Bold"/>
    </font>
    <font>
      <b/>
      <i/>
      <sz val="12"/>
      <color indexed="17"/>
      <name val="Times New Roman Bold"/>
    </font>
    <font>
      <b/>
      <sz val="12"/>
      <color indexed="10"/>
      <name val="Times New Roman CYR"/>
    </font>
    <font>
      <sz val="11"/>
      <name val="Times New Roman CYR"/>
      <family val="1"/>
    </font>
    <font>
      <b/>
      <i/>
      <sz val="14"/>
      <color indexed="18"/>
      <name val="Times New Roman CYR"/>
      <family val="1"/>
      <charset val="204"/>
    </font>
    <font>
      <sz val="14"/>
      <name val="Times New Roman CYR"/>
      <charset val="204"/>
    </font>
    <font>
      <sz val="10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sz val="9"/>
      <color indexed="81"/>
      <name val="Tahoma"/>
      <family val="2"/>
      <charset val="204"/>
    </font>
    <font>
      <i/>
      <u/>
      <sz val="9"/>
      <color indexed="81"/>
      <name val="Tahoma"/>
      <family val="2"/>
      <charset val="204"/>
    </font>
    <font>
      <sz val="12"/>
      <color indexed="10"/>
      <name val="Times New Roman Cyr"/>
      <charset val="204"/>
    </font>
    <font>
      <sz val="12"/>
      <color indexed="13"/>
      <name val="Hebar"/>
      <charset val="204"/>
    </font>
    <font>
      <i/>
      <sz val="12"/>
      <name val="Times New Roman Bold"/>
      <charset val="204"/>
    </font>
    <font>
      <b/>
      <sz val="14"/>
      <color indexed="13"/>
      <name val="Times New Roman CYR"/>
      <charset val="204"/>
    </font>
    <font>
      <b/>
      <i/>
      <sz val="14"/>
      <color indexed="20"/>
      <name val="Times New Roman CYR"/>
    </font>
    <font>
      <b/>
      <sz val="12"/>
      <color indexed="20"/>
      <name val="Times New Roman CYR"/>
    </font>
    <font>
      <b/>
      <i/>
      <sz val="14"/>
      <color indexed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color indexed="9"/>
      <name val="Times New Roman CYR"/>
      <family val="1"/>
      <charset val="204"/>
    </font>
    <font>
      <sz val="12"/>
      <color indexed="9"/>
      <name val="Times New Roman CYR"/>
      <family val="1"/>
      <charset val="204"/>
    </font>
    <font>
      <sz val="11"/>
      <color theme="1"/>
      <name val="Arial"/>
      <family val="2"/>
      <charset val="204"/>
    </font>
    <font>
      <sz val="16"/>
      <color indexed="8"/>
      <name val="Times New Roman CYR"/>
    </font>
    <font>
      <sz val="18"/>
      <name val="Times New Roman CYR"/>
    </font>
    <font>
      <sz val="14"/>
      <name val="Times New Roman CYR"/>
    </font>
    <font>
      <sz val="14"/>
      <name val="Hebar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5" fillId="0" borderId="0"/>
    <xf numFmtId="0" fontId="57" fillId="0" borderId="0"/>
    <xf numFmtId="0" fontId="105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35" fillId="0" borderId="0"/>
  </cellStyleXfs>
  <cellXfs count="80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9" fillId="0" borderId="1" xfId="5" applyFont="1" applyFill="1" applyBorder="1" applyAlignment="1">
      <alignment horizontal="left" vertical="center" wrapText="1"/>
    </xf>
    <xf numFmtId="0" fontId="8" fillId="0" borderId="2" xfId="5" applyFont="1" applyFill="1" applyBorder="1" applyAlignment="1">
      <alignment horizontal="center" vertical="center" wrapText="1"/>
    </xf>
    <xf numFmtId="166" fontId="11" fillId="0" borderId="3" xfId="5" quotePrefix="1" applyNumberFormat="1" applyFont="1" applyFill="1" applyBorder="1" applyAlignment="1">
      <alignment horizontal="right" vertical="center"/>
    </xf>
    <xf numFmtId="0" fontId="8" fillId="0" borderId="4" xfId="5" quotePrefix="1" applyFont="1" applyFill="1" applyBorder="1" applyAlignment="1">
      <alignment horizontal="right" vertical="center"/>
    </xf>
    <xf numFmtId="166" fontId="12" fillId="0" borderId="5" xfId="5" quotePrefix="1" applyNumberFormat="1" applyFont="1" applyFill="1" applyBorder="1" applyAlignment="1">
      <alignment horizontal="right" vertical="center"/>
    </xf>
    <xf numFmtId="0" fontId="5" fillId="0" borderId="6" xfId="5" applyFont="1" applyFill="1" applyBorder="1" applyAlignment="1">
      <alignment horizontal="left" vertical="center" wrapText="1"/>
    </xf>
    <xf numFmtId="0" fontId="5" fillId="0" borderId="0" xfId="5" applyFont="1" applyFill="1" applyBorder="1" applyAlignment="1">
      <alignment horizontal="left" vertical="center" wrapText="1"/>
    </xf>
    <xf numFmtId="166" fontId="9" fillId="0" borderId="4" xfId="5" quotePrefix="1" applyNumberFormat="1" applyFont="1" applyFill="1" applyBorder="1" applyAlignment="1">
      <alignment horizontal="right" vertical="center"/>
    </xf>
    <xf numFmtId="0" fontId="5" fillId="0" borderId="4" xfId="5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left" vertical="center" wrapText="1"/>
    </xf>
    <xf numFmtId="166" fontId="12" fillId="0" borderId="8" xfId="5" quotePrefix="1" applyNumberFormat="1" applyFont="1" applyFill="1" applyBorder="1" applyAlignment="1">
      <alignment horizontal="right" vertical="center"/>
    </xf>
    <xf numFmtId="166" fontId="8" fillId="0" borderId="4" xfId="5" quotePrefix="1" applyNumberFormat="1" applyFont="1" applyFill="1" applyBorder="1" applyAlignment="1">
      <alignment horizontal="right" vertical="center"/>
    </xf>
    <xf numFmtId="166" fontId="12" fillId="0" borderId="9" xfId="5" quotePrefix="1" applyNumberFormat="1" applyFont="1" applyFill="1" applyBorder="1" applyAlignment="1">
      <alignment horizontal="right" vertical="center"/>
    </xf>
    <xf numFmtId="0" fontId="5" fillId="0" borderId="0" xfId="5" applyFont="1" applyFill="1" applyBorder="1" applyAlignment="1">
      <alignment vertical="center" wrapText="1"/>
    </xf>
    <xf numFmtId="0" fontId="5" fillId="0" borderId="7" xfId="5" applyFont="1" applyFill="1" applyBorder="1" applyAlignment="1">
      <alignment vertical="center" wrapText="1"/>
    </xf>
    <xf numFmtId="0" fontId="10" fillId="0" borderId="6" xfId="5" applyFont="1" applyFill="1" applyBorder="1" applyAlignment="1">
      <alignment horizontal="left" vertical="center" wrapText="1"/>
    </xf>
    <xf numFmtId="0" fontId="10" fillId="0" borderId="7" xfId="5" applyFont="1" applyFill="1" applyBorder="1" applyAlignment="1">
      <alignment vertical="center" wrapText="1"/>
    </xf>
    <xf numFmtId="0" fontId="8" fillId="0" borderId="0" xfId="5" applyFont="1" applyFill="1" applyBorder="1" applyAlignment="1">
      <alignment horizontal="right" vertical="center"/>
    </xf>
    <xf numFmtId="0" fontId="10" fillId="0" borderId="0" xfId="5" applyFont="1" applyFill="1" applyBorder="1" applyAlignment="1">
      <alignment vertical="center" wrapText="1"/>
    </xf>
    <xf numFmtId="0" fontId="8" fillId="0" borderId="0" xfId="5" quotePrefix="1" applyFont="1" applyFill="1" applyBorder="1" applyAlignment="1">
      <alignment horizontal="right" vertical="center"/>
    </xf>
    <xf numFmtId="166" fontId="9" fillId="0" borderId="0" xfId="5" quotePrefix="1" applyNumberFormat="1" applyFont="1" applyFill="1" applyBorder="1" applyAlignment="1">
      <alignment horizontal="right" vertical="center"/>
    </xf>
    <xf numFmtId="0" fontId="8" fillId="0" borderId="4" xfId="5" applyFont="1" applyFill="1" applyBorder="1" applyAlignment="1">
      <alignment horizontal="right" vertical="center"/>
    </xf>
    <xf numFmtId="0" fontId="15" fillId="0" borderId="0" xfId="5" applyFont="1" applyFill="1" applyBorder="1" applyAlignment="1">
      <alignment horizontal="left" vertical="center" wrapText="1"/>
    </xf>
    <xf numFmtId="0" fontId="10" fillId="0" borderId="7" xfId="5" applyFont="1" applyFill="1" applyBorder="1" applyAlignment="1">
      <alignment horizontal="left" vertical="center" wrapText="1"/>
    </xf>
    <xf numFmtId="0" fontId="9" fillId="0" borderId="7" xfId="5" quotePrefix="1" applyFont="1" applyFill="1" applyBorder="1" applyAlignment="1">
      <alignment horizontal="left"/>
    </xf>
    <xf numFmtId="0" fontId="16" fillId="0" borderId="6" xfId="5" applyFont="1" applyFill="1" applyBorder="1" applyAlignment="1">
      <alignment horizontal="left" vertical="center" wrapText="1"/>
    </xf>
    <xf numFmtId="0" fontId="16" fillId="0" borderId="0" xfId="5" applyFont="1" applyFill="1" applyBorder="1" applyAlignment="1">
      <alignment horizontal="left" vertical="center" wrapText="1"/>
    </xf>
    <xf numFmtId="0" fontId="16" fillId="0" borderId="7" xfId="5" applyFont="1" applyFill="1" applyBorder="1" applyAlignment="1">
      <alignment vertical="center" wrapText="1"/>
    </xf>
    <xf numFmtId="0" fontId="8" fillId="0" borderId="10" xfId="5" quotePrefix="1" applyFont="1" applyFill="1" applyBorder="1" applyAlignment="1">
      <alignment horizontal="right" vertical="center"/>
    </xf>
    <xf numFmtId="0" fontId="12" fillId="0" borderId="10" xfId="5" applyFont="1" applyFill="1" applyBorder="1" applyAlignment="1">
      <alignment horizontal="right" vertical="center"/>
    </xf>
    <xf numFmtId="166" fontId="12" fillId="0" borderId="0" xfId="5" quotePrefix="1" applyNumberFormat="1" applyFont="1" applyFill="1" applyBorder="1" applyAlignment="1">
      <alignment horizontal="center" vertical="center"/>
    </xf>
    <xf numFmtId="166" fontId="9" fillId="0" borderId="3" xfId="5" quotePrefix="1" applyNumberFormat="1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left" vertical="center" wrapText="1"/>
    </xf>
    <xf numFmtId="166" fontId="19" fillId="0" borderId="9" xfId="5" quotePrefix="1" applyNumberFormat="1" applyFont="1" applyFill="1" applyBorder="1" applyAlignment="1">
      <alignment horizontal="right"/>
    </xf>
    <xf numFmtId="166" fontId="19" fillId="0" borderId="5" xfId="5" quotePrefix="1" applyNumberFormat="1" applyFont="1" applyFill="1" applyBorder="1" applyAlignment="1">
      <alignment horizontal="right"/>
    </xf>
    <xf numFmtId="166" fontId="19" fillId="0" borderId="8" xfId="5" quotePrefix="1" applyNumberFormat="1" applyFont="1" applyFill="1" applyBorder="1" applyAlignment="1">
      <alignment horizontal="right"/>
    </xf>
    <xf numFmtId="0" fontId="5" fillId="0" borderId="6" xfId="5" applyFont="1" applyFill="1" applyBorder="1" applyAlignment="1">
      <alignment vertical="center" wrapText="1"/>
    </xf>
    <xf numFmtId="166" fontId="12" fillId="0" borderId="11" xfId="5" quotePrefix="1" applyNumberFormat="1" applyFont="1" applyFill="1" applyBorder="1" applyAlignment="1">
      <alignment horizontal="right" vertical="center"/>
    </xf>
    <xf numFmtId="0" fontId="5" fillId="0" borderId="12" xfId="5" applyFont="1" applyFill="1" applyBorder="1" applyAlignment="1">
      <alignment horizontal="left" vertical="center" wrapText="1"/>
    </xf>
    <xf numFmtId="166" fontId="12" fillId="0" borderId="13" xfId="5" quotePrefix="1" applyNumberFormat="1" applyFont="1" applyFill="1" applyBorder="1" applyAlignment="1">
      <alignment horizontal="right" vertical="center"/>
    </xf>
    <xf numFmtId="0" fontId="5" fillId="0" borderId="12" xfId="5" applyFont="1" applyFill="1" applyBorder="1" applyAlignment="1">
      <alignment vertical="center" wrapText="1"/>
    </xf>
    <xf numFmtId="166" fontId="12" fillId="0" borderId="14" xfId="5" quotePrefix="1" applyNumberFormat="1" applyFont="1" applyFill="1" applyBorder="1" applyAlignment="1">
      <alignment horizontal="right" vertical="center"/>
    </xf>
    <xf numFmtId="0" fontId="5" fillId="0" borderId="15" xfId="5" applyFont="1" applyFill="1" applyBorder="1" applyAlignment="1">
      <alignment vertical="center" wrapText="1"/>
    </xf>
    <xf numFmtId="0" fontId="10" fillId="0" borderId="15" xfId="5" applyFont="1" applyFill="1" applyBorder="1" applyAlignment="1">
      <alignment horizontal="left" vertical="center" wrapText="1"/>
    </xf>
    <xf numFmtId="0" fontId="8" fillId="0" borderId="4" xfId="5" quotePrefix="1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vertical="center"/>
    </xf>
    <xf numFmtId="164" fontId="5" fillId="0" borderId="4" xfId="5" applyNumberFormat="1" applyFont="1" applyFill="1" applyBorder="1" applyAlignment="1">
      <alignment horizontal="right" vertical="center"/>
    </xf>
    <xf numFmtId="0" fontId="10" fillId="0" borderId="6" xfId="5" applyFont="1" applyFill="1" applyBorder="1" applyAlignment="1">
      <alignment vertical="center" wrapText="1"/>
    </xf>
    <xf numFmtId="166" fontId="9" fillId="0" borderId="4" xfId="5" quotePrefix="1" applyNumberFormat="1" applyFont="1" applyFill="1" applyBorder="1" applyAlignment="1">
      <alignment horizontal="right"/>
    </xf>
    <xf numFmtId="164" fontId="5" fillId="0" borderId="4" xfId="5" applyNumberFormat="1" applyFont="1" applyFill="1" applyBorder="1" applyAlignment="1">
      <alignment horizontal="right"/>
    </xf>
    <xf numFmtId="166" fontId="12" fillId="0" borderId="9" xfId="5" quotePrefix="1" applyNumberFormat="1" applyFont="1" applyFill="1" applyBorder="1" applyAlignment="1">
      <alignment horizontal="right" vertical="top"/>
    </xf>
    <xf numFmtId="0" fontId="5" fillId="0" borderId="6" xfId="5" applyFont="1" applyFill="1" applyBorder="1" applyAlignment="1">
      <alignment vertical="top" wrapText="1"/>
    </xf>
    <xf numFmtId="166" fontId="12" fillId="0" borderId="5" xfId="5" quotePrefix="1" applyNumberFormat="1" applyFont="1" applyFill="1" applyBorder="1" applyAlignment="1">
      <alignment horizontal="right" vertical="top"/>
    </xf>
    <xf numFmtId="0" fontId="5" fillId="0" borderId="0" xfId="5" applyFont="1" applyFill="1" applyBorder="1" applyAlignment="1">
      <alignment vertical="top" wrapText="1"/>
    </xf>
    <xf numFmtId="166" fontId="12" fillId="0" borderId="8" xfId="5" quotePrefix="1" applyNumberFormat="1" applyFont="1" applyFill="1" applyBorder="1" applyAlignment="1">
      <alignment horizontal="right" vertical="top"/>
    </xf>
    <xf numFmtId="0" fontId="5" fillId="0" borderId="7" xfId="5" applyFont="1" applyFill="1" applyBorder="1" applyAlignment="1">
      <alignment vertical="top" wrapText="1"/>
    </xf>
    <xf numFmtId="166" fontId="12" fillId="0" borderId="16" xfId="5" quotePrefix="1" applyNumberFormat="1" applyFont="1" applyFill="1" applyBorder="1" applyAlignment="1">
      <alignment horizontal="right" vertical="center"/>
    </xf>
    <xf numFmtId="164" fontId="5" fillId="0" borderId="0" xfId="5" applyNumberFormat="1" applyFont="1" applyFill="1" applyBorder="1" applyAlignment="1">
      <alignment vertical="center"/>
    </xf>
    <xf numFmtId="168" fontId="8" fillId="0" borderId="4" xfId="5" quotePrefix="1" applyNumberFormat="1" applyFont="1" applyFill="1" applyBorder="1" applyAlignment="1">
      <alignment horizontal="right" vertical="center"/>
    </xf>
    <xf numFmtId="168" fontId="8" fillId="0" borderId="17" xfId="5" quotePrefix="1" applyNumberFormat="1" applyFont="1" applyFill="1" applyBorder="1" applyAlignment="1">
      <alignment horizontal="right" vertical="center"/>
    </xf>
    <xf numFmtId="168" fontId="8" fillId="0" borderId="10" xfId="5" applyNumberFormat="1" applyFont="1" applyFill="1" applyBorder="1" applyAlignment="1">
      <alignment horizontal="right" vertical="center"/>
    </xf>
    <xf numFmtId="0" fontId="8" fillId="0" borderId="10" xfId="7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left" vertical="center" wrapText="1"/>
    </xf>
    <xf numFmtId="166" fontId="5" fillId="0" borderId="4" xfId="5" applyNumberFormat="1" applyFont="1" applyFill="1" applyBorder="1" applyAlignment="1">
      <alignment horizontal="right" vertical="center"/>
    </xf>
    <xf numFmtId="0" fontId="10" fillId="0" borderId="12" xfId="5" applyFont="1" applyFill="1" applyBorder="1" applyAlignment="1">
      <alignment horizontal="left" vertical="center" wrapText="1"/>
    </xf>
    <xf numFmtId="0" fontId="17" fillId="0" borderId="0" xfId="5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center" vertical="center" wrapText="1"/>
    </xf>
    <xf numFmtId="166" fontId="8" fillId="0" borderId="10" xfId="5" quotePrefix="1" applyNumberFormat="1" applyFont="1" applyFill="1" applyBorder="1" applyAlignment="1">
      <alignment horizontal="center" vertical="center"/>
    </xf>
    <xf numFmtId="166" fontId="10" fillId="0" borderId="10" xfId="5" quotePrefix="1" applyNumberFormat="1" applyFont="1" applyFill="1" applyBorder="1" applyAlignment="1">
      <alignment horizontal="center" vertical="center"/>
    </xf>
    <xf numFmtId="0" fontId="5" fillId="0" borderId="4" xfId="5" applyFont="1" applyFill="1" applyBorder="1" applyAlignment="1">
      <alignment vertical="center"/>
    </xf>
    <xf numFmtId="166" fontId="12" fillId="0" borderId="9" xfId="5" quotePrefix="1" applyNumberFormat="1" applyFont="1" applyFill="1" applyBorder="1" applyAlignment="1">
      <alignment horizontal="right"/>
    </xf>
    <xf numFmtId="166" fontId="12" fillId="0" borderId="8" xfId="5" quotePrefix="1" applyNumberFormat="1" applyFont="1" applyFill="1" applyBorder="1" applyAlignment="1">
      <alignment horizontal="right"/>
    </xf>
    <xf numFmtId="0" fontId="9" fillId="0" borderId="0" xfId="5" applyFont="1" applyFill="1" applyBorder="1"/>
    <xf numFmtId="0" fontId="9" fillId="0" borderId="0" xfId="5" quotePrefix="1" applyFont="1" applyFill="1" applyBorder="1" applyAlignment="1">
      <alignment horizontal="center"/>
    </xf>
    <xf numFmtId="166" fontId="12" fillId="0" borderId="9" xfId="5" applyNumberFormat="1" applyFont="1" applyFill="1" applyBorder="1" applyAlignment="1">
      <alignment horizontal="right" vertical="center"/>
    </xf>
    <xf numFmtId="0" fontId="10" fillId="0" borderId="1" xfId="5" applyFont="1" applyFill="1" applyBorder="1" applyAlignment="1">
      <alignment horizontal="left" vertical="center" wrapText="1"/>
    </xf>
    <xf numFmtId="166" fontId="8" fillId="0" borderId="1" xfId="5" quotePrefix="1" applyNumberFormat="1" applyFont="1" applyFill="1" applyBorder="1" applyAlignment="1">
      <alignment horizontal="right" vertical="center"/>
    </xf>
    <xf numFmtId="166" fontId="12" fillId="0" borderId="10" xfId="5" quotePrefix="1" applyNumberFormat="1" applyFont="1" applyFill="1" applyBorder="1" applyAlignment="1">
      <alignment horizontal="right" vertical="center"/>
    </xf>
    <xf numFmtId="0" fontId="5" fillId="0" borderId="10" xfId="5" applyFont="1" applyFill="1" applyBorder="1" applyAlignment="1">
      <alignment horizontal="center" vertical="center" wrapText="1"/>
    </xf>
    <xf numFmtId="166" fontId="27" fillId="0" borderId="9" xfId="5" quotePrefix="1" applyNumberFormat="1" applyFont="1" applyFill="1" applyBorder="1" applyAlignment="1">
      <alignment horizontal="right"/>
    </xf>
    <xf numFmtId="166" fontId="27" fillId="0" borderId="8" xfId="5" quotePrefix="1" applyNumberFormat="1" applyFont="1" applyFill="1" applyBorder="1" applyAlignment="1">
      <alignment horizontal="right"/>
    </xf>
    <xf numFmtId="0" fontId="5" fillId="0" borderId="15" xfId="5" applyFont="1" applyFill="1" applyBorder="1" applyAlignment="1">
      <alignment horizontal="left" vertical="center" wrapText="1"/>
    </xf>
    <xf numFmtId="0" fontId="5" fillId="0" borderId="18" xfId="5" applyFont="1" applyFill="1" applyBorder="1" applyAlignment="1">
      <alignment horizontal="left" vertical="center" wrapText="1"/>
    </xf>
    <xf numFmtId="166" fontId="12" fillId="0" borderId="19" xfId="5" quotePrefix="1" applyNumberFormat="1" applyFont="1" applyFill="1" applyBorder="1" applyAlignment="1">
      <alignment horizontal="right" vertical="center"/>
    </xf>
    <xf numFmtId="0" fontId="5" fillId="0" borderId="20" xfId="5" applyFont="1" applyFill="1" applyBorder="1" applyAlignment="1">
      <alignment horizontal="left" vertical="center" wrapText="1"/>
    </xf>
    <xf numFmtId="3" fontId="5" fillId="0" borderId="21" xfId="8" applyNumberFormat="1" applyFont="1" applyBorder="1" applyAlignment="1" applyProtection="1">
      <alignment vertical="center"/>
      <protection locked="0"/>
    </xf>
    <xf numFmtId="166" fontId="12" fillId="0" borderId="5" xfId="5" quotePrefix="1" applyNumberFormat="1" applyFont="1" applyFill="1" applyBorder="1" applyAlignment="1">
      <alignment horizontal="right"/>
    </xf>
    <xf numFmtId="166" fontId="12" fillId="0" borderId="22" xfId="5" quotePrefix="1" applyNumberFormat="1" applyFont="1" applyFill="1" applyBorder="1" applyAlignment="1">
      <alignment horizontal="right" vertical="center"/>
    </xf>
    <xf numFmtId="0" fontId="5" fillId="0" borderId="23" xfId="5" applyFont="1" applyFill="1" applyBorder="1" applyAlignment="1">
      <alignment horizontal="left" vertical="center" wrapText="1"/>
    </xf>
    <xf numFmtId="166" fontId="12" fillId="0" borderId="22" xfId="5" quotePrefix="1" applyNumberFormat="1" applyFont="1" applyFill="1" applyBorder="1" applyAlignment="1">
      <alignment horizontal="right"/>
    </xf>
    <xf numFmtId="164" fontId="8" fillId="0" borderId="17" xfId="5" applyNumberFormat="1" applyFont="1" applyFill="1" applyBorder="1" applyAlignment="1">
      <alignment horizontal="right" vertical="center"/>
    </xf>
    <xf numFmtId="164" fontId="8" fillId="0" borderId="10" xfId="5" applyNumberFormat="1" applyFont="1" applyFill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1" fontId="36" fillId="2" borderId="0" xfId="1" applyNumberFormat="1" applyFont="1" applyFill="1" applyAlignment="1">
      <alignment vertical="center"/>
    </xf>
    <xf numFmtId="1" fontId="36" fillId="3" borderId="0" xfId="1" applyNumberFormat="1" applyFont="1" applyFill="1" applyAlignment="1">
      <alignment vertical="center"/>
    </xf>
    <xf numFmtId="0" fontId="5" fillId="0" borderId="0" xfId="1" applyFont="1" applyAlignment="1" applyProtection="1">
      <alignment vertical="center"/>
    </xf>
    <xf numFmtId="1" fontId="36" fillId="0" borderId="0" xfId="1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3" fontId="5" fillId="0" borderId="0" xfId="1" applyNumberFormat="1" applyFont="1" applyFill="1" applyAlignment="1" applyProtection="1">
      <alignment horizontal="right" vertical="center"/>
    </xf>
    <xf numFmtId="0" fontId="6" fillId="0" borderId="0" xfId="1" applyFont="1" applyProtection="1">
      <protection locked="0"/>
    </xf>
    <xf numFmtId="0" fontId="6" fillId="0" borderId="0" xfId="1" applyFont="1" applyProtection="1"/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0" xfId="1" quotePrefix="1" applyFont="1" applyAlignment="1">
      <alignment vertical="center"/>
    </xf>
    <xf numFmtId="49" fontId="8" fillId="4" borderId="24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quotePrefix="1" applyFont="1" applyAlignment="1">
      <alignment horizontal="center" vertical="center"/>
    </xf>
    <xf numFmtId="165" fontId="5" fillId="0" borderId="0" xfId="1" applyNumberFormat="1" applyFont="1" applyAlignment="1">
      <alignment vertical="center"/>
    </xf>
    <xf numFmtId="0" fontId="5" fillId="0" borderId="0" xfId="1" quotePrefix="1" applyFont="1" applyAlignment="1" applyProtection="1">
      <alignment horizontal="center" vertical="center"/>
    </xf>
    <xf numFmtId="165" fontId="5" fillId="0" borderId="0" xfId="1" applyNumberFormat="1" applyFont="1" applyAlignment="1" applyProtection="1">
      <alignment vertical="center"/>
    </xf>
    <xf numFmtId="0" fontId="5" fillId="0" borderId="0" xfId="1" quotePrefix="1" applyFont="1" applyAlignment="1">
      <alignment horizontal="right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0" fontId="5" fillId="3" borderId="0" xfId="1" applyFont="1" applyFill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9" xfId="1" applyFont="1" applyBorder="1" applyAlignment="1">
      <alignment horizontal="left" vertical="center" wrapText="1"/>
    </xf>
    <xf numFmtId="0" fontId="14" fillId="0" borderId="0" xfId="1" applyFont="1" applyAlignment="1">
      <alignment vertical="center"/>
    </xf>
    <xf numFmtId="0" fontId="14" fillId="2" borderId="0" xfId="1" applyFont="1" applyFill="1" applyAlignment="1">
      <alignment vertical="center"/>
    </xf>
    <xf numFmtId="0" fontId="14" fillId="3" borderId="0" xfId="1" applyFont="1" applyFill="1" applyAlignment="1">
      <alignment vertical="center"/>
    </xf>
    <xf numFmtId="3" fontId="5" fillId="0" borderId="21" xfId="1" applyNumberFormat="1" applyFont="1" applyBorder="1" applyAlignment="1" applyProtection="1">
      <alignment horizontal="right" vertical="center"/>
      <protection locked="0"/>
    </xf>
    <xf numFmtId="0" fontId="5" fillId="5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3" fontId="13" fillId="0" borderId="30" xfId="1" applyNumberFormat="1" applyFont="1" applyBorder="1" applyAlignment="1" applyProtection="1">
      <alignment horizontal="right" vertical="center"/>
    </xf>
    <xf numFmtId="3" fontId="5" fillId="0" borderId="31" xfId="1" applyNumberFormat="1" applyFont="1" applyBorder="1" applyAlignment="1" applyProtection="1">
      <alignment horizontal="right" vertical="center"/>
    </xf>
    <xf numFmtId="3" fontId="5" fillId="0" borderId="32" xfId="1" applyNumberFormat="1" applyFont="1" applyBorder="1" applyAlignment="1" applyProtection="1">
      <alignment horizontal="right" vertical="center"/>
    </xf>
    <xf numFmtId="0" fontId="13" fillId="6" borderId="0" xfId="1" applyFont="1" applyFill="1" applyAlignment="1">
      <alignment vertical="center"/>
    </xf>
    <xf numFmtId="3" fontId="13" fillId="0" borderId="21" xfId="1" applyNumberFormat="1" applyFont="1" applyBorder="1" applyAlignment="1" applyProtection="1">
      <alignment horizontal="right" vertical="center"/>
    </xf>
    <xf numFmtId="0" fontId="5" fillId="0" borderId="0" xfId="1" applyFont="1" applyFill="1" applyAlignment="1">
      <alignment vertical="center"/>
    </xf>
    <xf numFmtId="3" fontId="5" fillId="0" borderId="16" xfId="1" applyNumberFormat="1" applyFont="1" applyFill="1" applyBorder="1" applyAlignment="1" applyProtection="1">
      <alignment horizontal="right" vertical="center"/>
      <protection locked="0"/>
    </xf>
    <xf numFmtId="3" fontId="5" fillId="0" borderId="21" xfId="1" applyNumberFormat="1" applyFont="1" applyFill="1" applyBorder="1" applyAlignment="1" applyProtection="1">
      <alignment horizontal="right" vertical="center"/>
      <protection locked="0"/>
    </xf>
    <xf numFmtId="3" fontId="13" fillId="0" borderId="16" xfId="1" applyNumberFormat="1" applyFont="1" applyFill="1" applyBorder="1" applyAlignment="1" applyProtection="1">
      <alignment horizontal="right" vertical="center"/>
      <protection locked="0"/>
    </xf>
    <xf numFmtId="0" fontId="13" fillId="5" borderId="0" xfId="1" applyFont="1" applyFill="1" applyAlignment="1">
      <alignment vertical="center"/>
    </xf>
    <xf numFmtId="3" fontId="13" fillId="0" borderId="21" xfId="1" applyNumberFormat="1" applyFont="1" applyBorder="1" applyAlignment="1" applyProtection="1">
      <alignment horizontal="right" vertical="center"/>
      <protection locked="0"/>
    </xf>
    <xf numFmtId="0" fontId="5" fillId="0" borderId="5" xfId="5" quotePrefix="1" applyNumberFormat="1" applyFont="1" applyFill="1" applyBorder="1" applyAlignment="1">
      <alignment horizontal="right"/>
    </xf>
    <xf numFmtId="0" fontId="5" fillId="0" borderId="27" xfId="5" quotePrefix="1" applyNumberFormat="1" applyFont="1" applyFill="1" applyBorder="1" applyAlignment="1">
      <alignment horizontal="right"/>
    </xf>
    <xf numFmtId="0" fontId="13" fillId="0" borderId="27" xfId="5" quotePrefix="1" applyNumberFormat="1" applyFont="1" applyFill="1" applyBorder="1" applyAlignment="1">
      <alignment horizontal="right"/>
    </xf>
    <xf numFmtId="0" fontId="13" fillId="0" borderId="0" xfId="1" applyNumberFormat="1" applyFont="1" applyAlignment="1">
      <alignment horizontal="right"/>
    </xf>
    <xf numFmtId="0" fontId="5" fillId="0" borderId="0" xfId="1" applyNumberFormat="1" applyFont="1" applyAlignment="1">
      <alignment horizontal="right"/>
    </xf>
    <xf numFmtId="0" fontId="5" fillId="5" borderId="0" xfId="1" applyNumberFormat="1" applyFont="1" applyFill="1" applyAlignment="1">
      <alignment horizontal="right"/>
    </xf>
    <xf numFmtId="0" fontId="5" fillId="0" borderId="0" xfId="1" applyNumberFormat="1" applyFont="1" applyFill="1" applyAlignment="1">
      <alignment horizontal="right"/>
    </xf>
    <xf numFmtId="0" fontId="13" fillId="0" borderId="0" xfId="5" applyNumberFormat="1" applyFont="1" applyFill="1" applyAlignment="1">
      <alignment horizontal="right"/>
    </xf>
    <xf numFmtId="164" fontId="9" fillId="0" borderId="0" xfId="5" applyNumberFormat="1" applyFont="1" applyFill="1" applyBorder="1"/>
    <xf numFmtId="0" fontId="13" fillId="0" borderId="0" xfId="5" applyFont="1" applyFill="1" applyBorder="1"/>
    <xf numFmtId="0" fontId="5" fillId="0" borderId="0" xfId="5" applyNumberFormat="1" applyFont="1" applyFill="1" applyAlignment="1">
      <alignment horizontal="right"/>
    </xf>
    <xf numFmtId="164" fontId="8" fillId="0" borderId="0" xfId="5" applyNumberFormat="1" applyFont="1" applyFill="1" applyBorder="1"/>
    <xf numFmtId="0" fontId="5" fillId="0" borderId="0" xfId="5" applyFont="1" applyFill="1" applyBorder="1"/>
    <xf numFmtId="164" fontId="5" fillId="0" borderId="0" xfId="5" applyNumberFormat="1" applyFont="1" applyFill="1" applyProtection="1">
      <protection locked="0"/>
    </xf>
    <xf numFmtId="164" fontId="5" fillId="0" borderId="0" xfId="5" applyNumberFormat="1" applyFont="1" applyFill="1"/>
    <xf numFmtId="164" fontId="5" fillId="0" borderId="0" xfId="5" applyNumberFormat="1" applyFont="1" applyFill="1" applyBorder="1"/>
    <xf numFmtId="164" fontId="8" fillId="0" borderId="0" xfId="5" applyNumberFormat="1" applyFont="1" applyFill="1"/>
    <xf numFmtId="0" fontId="5" fillId="0" borderId="0" xfId="5" applyFont="1" applyFill="1"/>
    <xf numFmtId="3" fontId="5" fillId="0" borderId="33" xfId="1" applyNumberFormat="1" applyFont="1" applyBorder="1" applyAlignment="1" applyProtection="1">
      <alignment horizontal="right" vertical="center"/>
      <protection locked="0"/>
    </xf>
    <xf numFmtId="0" fontId="5" fillId="0" borderId="0" xfId="1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3" fontId="5" fillId="0" borderId="10" xfId="1" applyNumberFormat="1" applyFont="1" applyBorder="1" applyAlignment="1" applyProtection="1">
      <alignment horizontal="right" vertical="center"/>
    </xf>
    <xf numFmtId="3" fontId="5" fillId="0" borderId="0" xfId="1" applyNumberFormat="1" applyFont="1" applyBorder="1" applyAlignment="1" applyProtection="1">
      <alignment horizontal="right" vertical="center"/>
      <protection locked="0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center" vertical="center"/>
    </xf>
    <xf numFmtId="14" fontId="5" fillId="0" borderId="0" xfId="1" quotePrefix="1" applyNumberFormat="1" applyFont="1" applyFill="1" applyAlignment="1" applyProtection="1">
      <alignment horizontal="center" vertical="center"/>
    </xf>
    <xf numFmtId="14" fontId="5" fillId="0" borderId="0" xfId="1" applyNumberFormat="1" applyFont="1" applyFill="1" applyAlignment="1" applyProtection="1">
      <alignment horizontal="center" vertical="center"/>
    </xf>
    <xf numFmtId="49" fontId="5" fillId="0" borderId="0" xfId="1" applyNumberFormat="1" applyFont="1" applyFill="1" applyAlignment="1" applyProtection="1">
      <alignment horizontal="center" vertical="center"/>
    </xf>
    <xf numFmtId="3" fontId="5" fillId="0" borderId="0" xfId="1" quotePrefix="1" applyNumberFormat="1" applyFont="1" applyAlignment="1">
      <alignment horizontal="right" vertical="center"/>
    </xf>
    <xf numFmtId="3" fontId="5" fillId="0" borderId="0" xfId="1" applyNumberFormat="1" applyFont="1" applyAlignment="1" applyProtection="1">
      <alignment horizontal="right" vertical="center"/>
    </xf>
    <xf numFmtId="167" fontId="8" fillId="4" borderId="24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3" fontId="5" fillId="0" borderId="0" xfId="1" quotePrefix="1" applyNumberFormat="1" applyFont="1" applyAlignment="1" applyProtection="1">
      <alignment horizontal="right" vertical="center"/>
    </xf>
    <xf numFmtId="0" fontId="16" fillId="0" borderId="0" xfId="1" applyFont="1" applyFill="1" applyAlignment="1">
      <alignment vertical="center"/>
    </xf>
    <xf numFmtId="0" fontId="5" fillId="0" borderId="0" xfId="1" quotePrefix="1" applyFont="1" applyFill="1" applyAlignment="1">
      <alignment vertical="center"/>
    </xf>
    <xf numFmtId="0" fontId="5" fillId="0" borderId="0" xfId="1" applyFont="1" applyFill="1" applyAlignment="1" applyProtection="1">
      <alignment vertical="center"/>
    </xf>
    <xf numFmtId="0" fontId="5" fillId="0" borderId="0" xfId="1" quotePrefix="1" applyFont="1" applyFill="1" applyAlignment="1" applyProtection="1">
      <alignment horizontal="right" vertical="center"/>
    </xf>
    <xf numFmtId="0" fontId="5" fillId="0" borderId="3" xfId="1" applyFont="1" applyBorder="1" applyAlignment="1">
      <alignment horizontal="center" vertical="center" wrapText="1"/>
    </xf>
    <xf numFmtId="0" fontId="40" fillId="0" borderId="10" xfId="1" applyFont="1" applyFill="1" applyBorder="1" applyAlignment="1">
      <alignment vertical="center"/>
    </xf>
    <xf numFmtId="0" fontId="34" fillId="0" borderId="10" xfId="1" applyFont="1" applyFill="1" applyBorder="1" applyAlignment="1">
      <alignment vertical="center"/>
    </xf>
    <xf numFmtId="0" fontId="41" fillId="7" borderId="26" xfId="1" applyFont="1" applyFill="1" applyBorder="1" applyAlignment="1">
      <alignment horizontal="center" vertical="center"/>
    </xf>
    <xf numFmtId="0" fontId="5" fillId="0" borderId="4" xfId="1" quotePrefix="1" applyFont="1" applyBorder="1" applyAlignment="1">
      <alignment horizontal="center" vertical="center" wrapText="1"/>
    </xf>
    <xf numFmtId="0" fontId="40" fillId="0" borderId="10" xfId="1" applyFont="1" applyFill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3" fontId="40" fillId="0" borderId="10" xfId="1" quotePrefix="1" applyNumberFormat="1" applyFont="1" applyFill="1" applyBorder="1" applyAlignment="1">
      <alignment horizontal="center" vertical="center"/>
    </xf>
    <xf numFmtId="3" fontId="40" fillId="0" borderId="10" xfId="1" applyNumberFormat="1" applyFont="1" applyFill="1" applyBorder="1" applyAlignment="1">
      <alignment horizontal="center" vertical="center"/>
    </xf>
    <xf numFmtId="3" fontId="40" fillId="0" borderId="10" xfId="1" applyNumberFormat="1" applyFont="1" applyFill="1" applyBorder="1" applyAlignment="1" applyProtection="1">
      <alignment horizontal="center" vertical="center"/>
    </xf>
    <xf numFmtId="3" fontId="40" fillId="0" borderId="34" xfId="1" quotePrefix="1" applyNumberFormat="1" applyFont="1" applyBorder="1" applyAlignment="1">
      <alignment horizontal="center" vertical="center"/>
    </xf>
    <xf numFmtId="0" fontId="41" fillId="7" borderId="34" xfId="1" quotePrefix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3" fontId="5" fillId="0" borderId="28" xfId="1" applyNumberFormat="1" applyFont="1" applyBorder="1" applyAlignment="1" applyProtection="1">
      <alignment horizontal="right" vertical="center"/>
    </xf>
    <xf numFmtId="3" fontId="43" fillId="0" borderId="26" xfId="1" applyNumberFormat="1" applyFont="1" applyFill="1" applyBorder="1" applyAlignment="1" applyProtection="1">
      <alignment horizontal="center" vertical="center" wrapText="1"/>
    </xf>
    <xf numFmtId="0" fontId="44" fillId="3" borderId="0" xfId="1" applyFont="1" applyFill="1" applyAlignment="1">
      <alignment vertical="center"/>
    </xf>
    <xf numFmtId="0" fontId="45" fillId="2" borderId="26" xfId="1" applyFont="1" applyFill="1" applyBorder="1" applyAlignment="1">
      <alignment vertical="center" wrapText="1"/>
    </xf>
    <xf numFmtId="3" fontId="5" fillId="0" borderId="27" xfId="1" applyNumberFormat="1" applyFont="1" applyBorder="1" applyAlignment="1" applyProtection="1">
      <alignment horizontal="right" vertical="center"/>
    </xf>
    <xf numFmtId="0" fontId="46" fillId="2" borderId="28" xfId="1" applyFont="1" applyFill="1" applyBorder="1" applyAlignment="1">
      <alignment vertical="center"/>
    </xf>
    <xf numFmtId="3" fontId="5" fillId="0" borderId="35" xfId="1" applyNumberFormat="1" applyFont="1" applyBorder="1" applyAlignment="1" applyProtection="1">
      <alignment horizontal="right" vertical="center"/>
    </xf>
    <xf numFmtId="0" fontId="46" fillId="2" borderId="34" xfId="1" applyFont="1" applyFill="1" applyBorder="1" applyAlignment="1">
      <alignment vertical="center"/>
    </xf>
    <xf numFmtId="3" fontId="13" fillId="0" borderId="36" xfId="1" applyNumberFormat="1" applyFont="1" applyFill="1" applyBorder="1" applyAlignment="1" applyProtection="1">
      <alignment vertical="center"/>
    </xf>
    <xf numFmtId="3" fontId="13" fillId="0" borderId="37" xfId="1" applyNumberFormat="1" applyFont="1" applyFill="1" applyBorder="1" applyAlignment="1" applyProtection="1">
      <alignment vertical="center"/>
    </xf>
    <xf numFmtId="3" fontId="13" fillId="8" borderId="36" xfId="1" applyNumberFormat="1" applyFont="1" applyFill="1" applyBorder="1" applyAlignment="1" applyProtection="1">
      <alignment vertical="center"/>
    </xf>
    <xf numFmtId="3" fontId="46" fillId="2" borderId="34" xfId="1" applyNumberFormat="1" applyFont="1" applyFill="1" applyBorder="1" applyAlignment="1">
      <alignment vertical="center"/>
    </xf>
    <xf numFmtId="3" fontId="5" fillId="0" borderId="38" xfId="1" applyNumberFormat="1" applyFont="1" applyFill="1" applyBorder="1" applyAlignment="1" applyProtection="1">
      <alignment horizontal="right" vertical="center"/>
    </xf>
    <xf numFmtId="3" fontId="5" fillId="0" borderId="16" xfId="1" applyNumberFormat="1" applyFont="1" applyFill="1" applyBorder="1" applyAlignment="1" applyProtection="1">
      <alignment horizontal="right" vertical="center"/>
    </xf>
    <xf numFmtId="3" fontId="5" fillId="8" borderId="38" xfId="1" applyNumberFormat="1" applyFont="1" applyFill="1" applyBorder="1" applyAlignment="1" applyProtection="1">
      <alignment horizontal="right" vertical="center"/>
    </xf>
    <xf numFmtId="3" fontId="13" fillId="0" borderId="32" xfId="1" applyNumberFormat="1" applyFont="1" applyBorder="1" applyAlignment="1" applyProtection="1">
      <alignment horizontal="right" vertical="center"/>
    </xf>
    <xf numFmtId="3" fontId="13" fillId="0" borderId="38" xfId="1" applyNumberFormat="1" applyFont="1" applyFill="1" applyBorder="1" applyAlignment="1" applyProtection="1">
      <alignment horizontal="right" vertical="center"/>
    </xf>
    <xf numFmtId="3" fontId="13" fillId="0" borderId="16" xfId="1" applyNumberFormat="1" applyFont="1" applyFill="1" applyBorder="1" applyAlignment="1" applyProtection="1">
      <alignment horizontal="right" vertical="center"/>
    </xf>
    <xf numFmtId="3" fontId="13" fillId="8" borderId="38" xfId="1" applyNumberFormat="1" applyFont="1" applyFill="1" applyBorder="1" applyAlignment="1" applyProtection="1">
      <alignment horizontal="right" vertical="center"/>
    </xf>
    <xf numFmtId="3" fontId="5" fillId="8" borderId="16" xfId="1" applyNumberFormat="1" applyFont="1" applyFill="1" applyBorder="1" applyAlignment="1" applyProtection="1">
      <alignment horizontal="right" vertical="center"/>
    </xf>
    <xf numFmtId="0" fontId="13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vertical="center" wrapText="1"/>
    </xf>
    <xf numFmtId="0" fontId="10" fillId="0" borderId="6" xfId="1" applyFont="1" applyFill="1" applyBorder="1" applyAlignment="1">
      <alignment vertical="center" wrapText="1"/>
    </xf>
    <xf numFmtId="0" fontId="10" fillId="0" borderId="15" xfId="1" applyFont="1" applyFill="1" applyBorder="1" applyAlignment="1">
      <alignment vertical="center" wrapText="1"/>
    </xf>
    <xf numFmtId="0" fontId="10" fillId="0" borderId="18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3" fontId="5" fillId="0" borderId="31" xfId="1" applyNumberFormat="1" applyFont="1" applyFill="1" applyBorder="1" applyAlignment="1" applyProtection="1">
      <alignment horizontal="right" vertical="center"/>
    </xf>
    <xf numFmtId="3" fontId="5" fillId="0" borderId="32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>
      <alignment vertical="center"/>
    </xf>
    <xf numFmtId="3" fontId="13" fillId="8" borderId="16" xfId="1" applyNumberFormat="1" applyFont="1" applyFill="1" applyBorder="1" applyAlignment="1" applyProtection="1">
      <alignment horizontal="right" vertical="center"/>
    </xf>
    <xf numFmtId="0" fontId="13" fillId="5" borderId="0" xfId="1" applyNumberFormat="1" applyFont="1" applyFill="1" applyAlignment="1">
      <alignment horizontal="right"/>
    </xf>
    <xf numFmtId="3" fontId="13" fillId="0" borderId="38" xfId="1" applyNumberFormat="1" applyFont="1" applyFill="1" applyBorder="1" applyAlignment="1" applyProtection="1">
      <alignment horizontal="right"/>
    </xf>
    <xf numFmtId="3" fontId="13" fillId="0" borderId="16" xfId="1" applyNumberFormat="1" applyFont="1" applyFill="1" applyBorder="1" applyAlignment="1" applyProtection="1">
      <alignment horizontal="right"/>
    </xf>
    <xf numFmtId="0" fontId="13" fillId="0" borderId="0" xfId="1" applyFont="1"/>
    <xf numFmtId="3" fontId="5" fillId="0" borderId="38" xfId="1" applyNumberFormat="1" applyFont="1" applyFill="1" applyBorder="1" applyAlignment="1" applyProtection="1">
      <alignment horizontal="right"/>
    </xf>
    <xf numFmtId="3" fontId="5" fillId="0" borderId="16" xfId="1" applyNumberFormat="1" applyFont="1" applyFill="1" applyBorder="1" applyAlignment="1" applyProtection="1">
      <alignment horizontal="right"/>
    </xf>
    <xf numFmtId="0" fontId="5" fillId="0" borderId="0" xfId="1" applyFont="1"/>
    <xf numFmtId="3" fontId="5" fillId="8" borderId="39" xfId="1" applyNumberFormat="1" applyFont="1" applyFill="1" applyBorder="1" applyAlignment="1" applyProtection="1">
      <alignment horizontal="right" vertical="center"/>
    </xf>
    <xf numFmtId="3" fontId="5" fillId="8" borderId="9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 wrapText="1"/>
    </xf>
    <xf numFmtId="168" fontId="9" fillId="0" borderId="4" xfId="5" applyNumberFormat="1" applyFont="1" applyFill="1" applyBorder="1" applyAlignment="1">
      <alignment horizontal="right"/>
    </xf>
    <xf numFmtId="0" fontId="8" fillId="0" borderId="40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 wrapText="1"/>
    </xf>
    <xf numFmtId="3" fontId="5" fillId="0" borderId="41" xfId="1" applyNumberFormat="1" applyFont="1" applyBorder="1" applyAlignment="1" applyProtection="1">
      <alignment horizontal="right" vertical="center"/>
    </xf>
    <xf numFmtId="3" fontId="5" fillId="0" borderId="42" xfId="1" applyNumberFormat="1" applyFont="1" applyFill="1" applyBorder="1" applyAlignment="1" applyProtection="1">
      <alignment horizontal="right" vertical="center"/>
    </xf>
    <xf numFmtId="3" fontId="5" fillId="0" borderId="6" xfId="1" applyNumberFormat="1" applyFont="1" applyFill="1" applyBorder="1" applyAlignment="1" applyProtection="1">
      <alignment horizontal="right" vertical="center"/>
    </xf>
    <xf numFmtId="3" fontId="5" fillId="0" borderId="41" xfId="1" applyNumberFormat="1" applyFont="1" applyFill="1" applyBorder="1" applyAlignment="1" applyProtection="1">
      <alignment horizontal="right" vertical="center"/>
    </xf>
    <xf numFmtId="0" fontId="5" fillId="0" borderId="43" xfId="1" applyFont="1" applyFill="1" applyBorder="1" applyAlignment="1">
      <alignment vertical="center"/>
    </xf>
    <xf numFmtId="3" fontId="5" fillId="0" borderId="4" xfId="1" applyNumberFormat="1" applyFont="1" applyFill="1" applyBorder="1" applyAlignment="1" applyProtection="1">
      <alignment horizontal="right" vertical="center"/>
    </xf>
    <xf numFmtId="3" fontId="5" fillId="0" borderId="0" xfId="1" applyNumberFormat="1" applyFont="1" applyFill="1" applyBorder="1" applyAlignment="1" applyProtection="1">
      <alignment horizontal="right" vertical="center"/>
    </xf>
    <xf numFmtId="3" fontId="5" fillId="0" borderId="27" xfId="1" applyNumberFormat="1" applyFont="1" applyFill="1" applyBorder="1" applyAlignment="1" applyProtection="1">
      <alignment horizontal="right" vertical="center"/>
    </xf>
    <xf numFmtId="0" fontId="5" fillId="0" borderId="44" xfId="1" applyFont="1" applyFill="1" applyBorder="1" applyAlignment="1">
      <alignment vertical="center"/>
    </xf>
    <xf numFmtId="0" fontId="8" fillId="0" borderId="7" xfId="1" applyFont="1" applyFill="1" applyBorder="1" applyAlignment="1">
      <alignment vertical="center" wrapText="1"/>
    </xf>
    <xf numFmtId="3" fontId="5" fillId="0" borderId="17" xfId="1" applyNumberFormat="1" applyFont="1" applyFill="1" applyBorder="1" applyAlignment="1" applyProtection="1">
      <alignment horizontal="right" vertical="center"/>
    </xf>
    <xf numFmtId="3" fontId="5" fillId="0" borderId="29" xfId="1" applyNumberFormat="1" applyFont="1" applyFill="1" applyBorder="1" applyAlignment="1" applyProtection="1">
      <alignment horizontal="right" vertical="center"/>
    </xf>
    <xf numFmtId="3" fontId="5" fillId="0" borderId="35" xfId="1" applyNumberFormat="1" applyFont="1" applyFill="1" applyBorder="1" applyAlignment="1" applyProtection="1">
      <alignment horizontal="right" vertical="center"/>
    </xf>
    <xf numFmtId="3" fontId="5" fillId="0" borderId="45" xfId="1" applyNumberFormat="1" applyFont="1" applyBorder="1" applyAlignment="1" applyProtection="1">
      <alignment horizontal="right" vertical="center"/>
    </xf>
    <xf numFmtId="3" fontId="5" fillId="0" borderId="10" xfId="1" applyNumberFormat="1" applyFont="1" applyFill="1" applyBorder="1" applyAlignment="1" applyProtection="1">
      <alignment horizontal="right" vertical="center"/>
    </xf>
    <xf numFmtId="0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0" xfId="1" applyNumberFormat="1" applyFont="1" applyBorder="1" applyAlignment="1" applyProtection="1">
      <alignment horizontal="right"/>
    </xf>
    <xf numFmtId="0" fontId="5" fillId="0" borderId="4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4" xfId="1" quotePrefix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3" fontId="5" fillId="0" borderId="1" xfId="1" applyNumberFormat="1" applyFont="1" applyBorder="1" applyAlignment="1">
      <alignment horizontal="right" vertical="center"/>
    </xf>
    <xf numFmtId="3" fontId="5" fillId="0" borderId="2" xfId="1" applyNumberFormat="1" applyFont="1" applyBorder="1" applyAlignment="1">
      <alignment horizontal="right" vertical="center"/>
    </xf>
    <xf numFmtId="0" fontId="5" fillId="0" borderId="17" xfId="1" applyFont="1" applyBorder="1" applyAlignment="1">
      <alignment vertical="center" wrapText="1"/>
    </xf>
    <xf numFmtId="0" fontId="5" fillId="5" borderId="0" xfId="1" applyNumberFormat="1" applyFont="1" applyFill="1" applyBorder="1" applyAlignment="1">
      <alignment horizontal="right"/>
    </xf>
    <xf numFmtId="3" fontId="13" fillId="0" borderId="21" xfId="1" applyNumberFormat="1" applyFont="1" applyBorder="1" applyAlignment="1" applyProtection="1">
      <alignment vertical="center"/>
    </xf>
    <xf numFmtId="0" fontId="5" fillId="6" borderId="0" xfId="1" applyNumberFormat="1" applyFont="1" applyFill="1" applyBorder="1" applyAlignment="1">
      <alignment horizontal="right"/>
    </xf>
    <xf numFmtId="3" fontId="5" fillId="0" borderId="21" xfId="1" applyNumberFormat="1" applyFont="1" applyBorder="1" applyAlignment="1" applyProtection="1">
      <alignment vertical="center"/>
      <protection locked="0"/>
    </xf>
    <xf numFmtId="1" fontId="5" fillId="0" borderId="17" xfId="1" applyNumberFormat="1" applyFont="1" applyBorder="1" applyAlignment="1">
      <alignment horizontal="left" vertical="center" wrapText="1"/>
    </xf>
    <xf numFmtId="0" fontId="13" fillId="0" borderId="0" xfId="5" applyFont="1" applyFill="1"/>
    <xf numFmtId="0" fontId="9" fillId="5" borderId="0" xfId="5" applyFont="1" applyFill="1" applyBorder="1" applyAlignment="1">
      <alignment horizontal="right"/>
    </xf>
    <xf numFmtId="3" fontId="13" fillId="0" borderId="47" xfId="1" applyNumberFormat="1" applyFont="1" applyBorder="1" applyAlignment="1" applyProtection="1">
      <alignment vertical="center"/>
      <protection locked="0"/>
    </xf>
    <xf numFmtId="3" fontId="13" fillId="0" borderId="21" xfId="1" applyNumberFormat="1" applyFont="1" applyBorder="1" applyAlignment="1" applyProtection="1">
      <alignment vertical="center"/>
      <protection locked="0"/>
    </xf>
    <xf numFmtId="0" fontId="5" fillId="0" borderId="26" xfId="1" quotePrefix="1" applyFont="1" applyBorder="1" applyAlignment="1">
      <alignment horizontal="center" vertical="center"/>
    </xf>
    <xf numFmtId="0" fontId="5" fillId="0" borderId="26" xfId="1" applyFont="1" applyBorder="1" applyAlignment="1">
      <alignment vertical="center"/>
    </xf>
    <xf numFmtId="0" fontId="5" fillId="0" borderId="34" xfId="1" quotePrefix="1" applyFont="1" applyBorder="1" applyAlignment="1">
      <alignment horizontal="center" vertical="center" wrapText="1"/>
    </xf>
    <xf numFmtId="0" fontId="5" fillId="0" borderId="1" xfId="1" quotePrefix="1" applyFont="1" applyBorder="1" applyAlignment="1">
      <alignment horizontal="left" vertical="center"/>
    </xf>
    <xf numFmtId="0" fontId="5" fillId="0" borderId="1" xfId="1" quotePrefix="1" applyFont="1" applyBorder="1" applyAlignment="1">
      <alignment horizontal="left" vertical="center" wrapText="1"/>
    </xf>
    <xf numFmtId="164" fontId="5" fillId="0" borderId="35" xfId="1" quotePrefix="1" applyNumberFormat="1" applyFont="1" applyBorder="1" applyAlignment="1">
      <alignment horizontal="center" vertical="center"/>
    </xf>
    <xf numFmtId="164" fontId="5" fillId="0" borderId="34" xfId="1" quotePrefix="1" applyNumberFormat="1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 wrapText="1"/>
    </xf>
    <xf numFmtId="3" fontId="5" fillId="0" borderId="0" xfId="1" applyNumberFormat="1" applyFont="1" applyBorder="1" applyAlignment="1">
      <alignment horizontal="right" vertical="center"/>
    </xf>
    <xf numFmtId="0" fontId="5" fillId="0" borderId="10" xfId="1" quotePrefix="1" applyFont="1" applyBorder="1" applyAlignment="1">
      <alignment horizontal="center" vertical="center"/>
    </xf>
    <xf numFmtId="3" fontId="5" fillId="0" borderId="28" xfId="1" applyNumberFormat="1" applyFont="1" applyBorder="1" applyAlignment="1">
      <alignment horizontal="right" vertical="center"/>
    </xf>
    <xf numFmtId="0" fontId="13" fillId="0" borderId="0" xfId="1" applyFont="1" applyFill="1" applyAlignment="1">
      <alignment vertical="center"/>
    </xf>
    <xf numFmtId="164" fontId="13" fillId="0" borderId="0" xfId="5" applyNumberFormat="1" applyFont="1" applyFill="1" applyBorder="1"/>
    <xf numFmtId="164" fontId="13" fillId="0" borderId="0" xfId="5" applyNumberFormat="1" applyFont="1" applyFill="1" applyBorder="1" applyProtection="1">
      <protection locked="0"/>
    </xf>
    <xf numFmtId="164" fontId="13" fillId="0" borderId="0" xfId="5" applyNumberFormat="1" applyFont="1" applyFill="1"/>
    <xf numFmtId="164" fontId="13" fillId="0" borderId="0" xfId="5" applyNumberFormat="1" applyFont="1" applyFill="1" applyProtection="1">
      <protection locked="0"/>
    </xf>
    <xf numFmtId="164" fontId="9" fillId="0" borderId="0" xfId="5" applyNumberFormat="1" applyFont="1" applyFill="1"/>
    <xf numFmtId="0" fontId="5" fillId="0" borderId="0" xfId="5" applyNumberFormat="1" applyFont="1" applyFill="1" applyBorder="1" applyAlignment="1">
      <alignment horizontal="right"/>
    </xf>
    <xf numFmtId="164" fontId="29" fillId="0" borderId="0" xfId="5" applyNumberFormat="1" applyFont="1" applyFill="1" applyBorder="1"/>
    <xf numFmtId="164" fontId="29" fillId="0" borderId="0" xfId="5" applyNumberFormat="1" applyFont="1" applyFill="1" applyBorder="1" applyProtection="1">
      <protection locked="0"/>
    </xf>
    <xf numFmtId="164" fontId="47" fillId="0" borderId="0" xfId="5" applyNumberFormat="1" applyFont="1" applyFill="1" applyBorder="1"/>
    <xf numFmtId="0" fontId="29" fillId="0" borderId="0" xfId="5" applyFont="1" applyFill="1" applyBorder="1"/>
    <xf numFmtId="0" fontId="29" fillId="0" borderId="0" xfId="5" applyFont="1" applyFill="1"/>
    <xf numFmtId="3" fontId="5" fillId="0" borderId="33" xfId="1" applyNumberFormat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164" fontId="5" fillId="0" borderId="0" xfId="1" applyNumberFormat="1" applyFont="1" applyBorder="1" applyAlignment="1" applyProtection="1">
      <alignment vertical="center"/>
      <protection locked="0"/>
    </xf>
    <xf numFmtId="0" fontId="5" fillId="3" borderId="0" xfId="1" applyFont="1" applyFill="1" applyAlignment="1" applyProtection="1">
      <alignment vertical="center"/>
      <protection locked="0"/>
    </xf>
    <xf numFmtId="3" fontId="5" fillId="0" borderId="0" xfId="1" applyNumberFormat="1" applyFont="1" applyBorder="1" applyAlignment="1" applyProtection="1">
      <alignment horizontal="right" vertical="center"/>
    </xf>
    <xf numFmtId="0" fontId="5" fillId="4" borderId="0" xfId="1" applyFont="1" applyFill="1" applyBorder="1" applyAlignment="1" applyProtection="1">
      <alignment vertical="center"/>
      <protection locked="0"/>
    </xf>
    <xf numFmtId="3" fontId="5" fillId="4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Alignment="1" applyProtection="1">
      <alignment vertical="center"/>
      <protection locked="0"/>
    </xf>
    <xf numFmtId="0" fontId="5" fillId="4" borderId="0" xfId="1" applyFont="1" applyFill="1" applyAlignment="1" applyProtection="1">
      <alignment vertical="center"/>
      <protection locked="0"/>
    </xf>
    <xf numFmtId="0" fontId="5" fillId="0" borderId="0" xfId="1" applyFont="1" applyAlignment="1" applyProtection="1">
      <alignment vertical="center" wrapText="1"/>
      <protection locked="0"/>
    </xf>
    <xf numFmtId="3" fontId="5" fillId="0" borderId="0" xfId="1" applyNumberFormat="1" applyFont="1" applyFill="1" applyAlignment="1" applyProtection="1">
      <alignment horizontal="right" vertical="center"/>
      <protection locked="0"/>
    </xf>
    <xf numFmtId="0" fontId="5" fillId="0" borderId="0" xfId="1" applyNumberFormat="1" applyFont="1" applyBorder="1" applyAlignment="1" applyProtection="1">
      <alignment horizontal="right"/>
      <protection locked="0"/>
    </xf>
    <xf numFmtId="0" fontId="5" fillId="9" borderId="0" xfId="1" applyFont="1" applyFill="1" applyAlignment="1">
      <alignment vertical="center"/>
    </xf>
    <xf numFmtId="0" fontId="5" fillId="9" borderId="0" xfId="1" applyFont="1" applyFill="1" applyAlignment="1">
      <alignment vertical="center" wrapText="1"/>
    </xf>
    <xf numFmtId="0" fontId="5" fillId="9" borderId="0" xfId="1" applyFont="1" applyFill="1" applyAlignment="1" applyProtection="1">
      <alignment vertical="center"/>
    </xf>
    <xf numFmtId="3" fontId="5" fillId="0" borderId="6" xfId="1" applyNumberFormat="1" applyFont="1" applyBorder="1" applyAlignment="1" applyProtection="1">
      <alignment horizontal="right" vertical="center"/>
    </xf>
    <xf numFmtId="3" fontId="5" fillId="0" borderId="29" xfId="1" applyNumberFormat="1" applyFont="1" applyBorder="1" applyAlignment="1" applyProtection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48" fillId="0" borderId="0" xfId="1" applyFont="1"/>
    <xf numFmtId="0" fontId="48" fillId="0" borderId="0" xfId="1" applyFont="1" applyAlignment="1"/>
    <xf numFmtId="0" fontId="48" fillId="0" borderId="0" xfId="1" applyFont="1" applyAlignment="1">
      <alignment wrapText="1"/>
    </xf>
    <xf numFmtId="3" fontId="48" fillId="0" borderId="0" xfId="1" applyNumberFormat="1" applyFont="1" applyAlignment="1"/>
    <xf numFmtId="0" fontId="35" fillId="0" borderId="0" xfId="1"/>
    <xf numFmtId="0" fontId="35" fillId="0" borderId="0" xfId="1" applyFont="1"/>
    <xf numFmtId="0" fontId="8" fillId="0" borderId="0" xfId="1" applyFont="1" applyAlignment="1"/>
    <xf numFmtId="0" fontId="48" fillId="7" borderId="0" xfId="1" applyFont="1" applyFill="1"/>
    <xf numFmtId="167" fontId="48" fillId="0" borderId="0" xfId="1" applyNumberFormat="1" applyFont="1"/>
    <xf numFmtId="0" fontId="48" fillId="7" borderId="0" xfId="1" applyFont="1" applyFill="1" applyBorder="1"/>
    <xf numFmtId="3" fontId="34" fillId="7" borderId="0" xfId="1" applyNumberFormat="1" applyFont="1" applyFill="1" applyBorder="1" applyAlignment="1">
      <alignment horizontal="right"/>
    </xf>
    <xf numFmtId="0" fontId="35" fillId="7" borderId="0" xfId="1" applyFill="1" applyBorder="1"/>
    <xf numFmtId="0" fontId="40" fillId="0" borderId="3" xfId="1" applyFont="1" applyFill="1" applyBorder="1" applyAlignment="1">
      <alignment vertical="center"/>
    </xf>
    <xf numFmtId="0" fontId="40" fillId="0" borderId="25" xfId="1" applyFont="1" applyFill="1" applyBorder="1" applyAlignment="1">
      <alignment vertical="center"/>
    </xf>
    <xf numFmtId="0" fontId="34" fillId="0" borderId="2" xfId="1" applyFont="1" applyFill="1" applyBorder="1" applyAlignment="1">
      <alignment vertical="center"/>
    </xf>
    <xf numFmtId="0" fontId="40" fillId="0" borderId="26" xfId="1" applyFont="1" applyFill="1" applyBorder="1" applyAlignment="1">
      <alignment horizontal="center" vertical="center"/>
    </xf>
    <xf numFmtId="0" fontId="41" fillId="7" borderId="28" xfId="1" applyFont="1" applyFill="1" applyBorder="1" applyAlignment="1">
      <alignment horizontal="center" vertical="center"/>
    </xf>
    <xf numFmtId="0" fontId="41" fillId="7" borderId="10" xfId="1" quotePrefix="1" applyFont="1" applyFill="1" applyBorder="1" applyAlignment="1">
      <alignment horizontal="center" vertical="center"/>
    </xf>
    <xf numFmtId="3" fontId="40" fillId="0" borderId="26" xfId="1" applyNumberFormat="1" applyFont="1" applyFill="1" applyBorder="1" applyAlignment="1" applyProtection="1">
      <alignment horizontal="center" vertical="center" wrapText="1"/>
    </xf>
    <xf numFmtId="3" fontId="5" fillId="0" borderId="28" xfId="1" applyNumberFormat="1" applyFont="1" applyFill="1" applyBorder="1" applyAlignment="1">
      <alignment horizontal="right" vertical="center"/>
    </xf>
    <xf numFmtId="3" fontId="5" fillId="0" borderId="28" xfId="1" applyNumberFormat="1" applyFont="1" applyFill="1" applyBorder="1" applyAlignment="1" applyProtection="1">
      <alignment horizontal="right" vertical="center"/>
    </xf>
    <xf numFmtId="0" fontId="45" fillId="2" borderId="28" xfId="1" applyFont="1" applyFill="1" applyBorder="1" applyAlignment="1">
      <alignment vertical="center" wrapText="1"/>
    </xf>
    <xf numFmtId="0" fontId="8" fillId="0" borderId="4" xfId="1" applyFont="1" applyFill="1" applyBorder="1" applyAlignment="1" applyProtection="1">
      <alignment vertical="center"/>
      <protection locked="0"/>
    </xf>
    <xf numFmtId="3" fontId="5" fillId="3" borderId="28" xfId="1" applyNumberFormat="1" applyFont="1" applyFill="1" applyBorder="1" applyAlignment="1" applyProtection="1">
      <alignment horizontal="right" vertical="center"/>
    </xf>
    <xf numFmtId="3" fontId="13" fillId="0" borderId="47" xfId="1" applyNumberFormat="1" applyFont="1" applyBorder="1" applyAlignment="1" applyProtection="1">
      <alignment vertical="center"/>
    </xf>
    <xf numFmtId="3" fontId="13" fillId="0" borderId="48" xfId="1" applyNumberFormat="1" applyFont="1" applyFill="1" applyBorder="1" applyAlignment="1" applyProtection="1">
      <alignment vertical="center"/>
    </xf>
    <xf numFmtId="3" fontId="13" fillId="0" borderId="47" xfId="1" applyNumberFormat="1" applyFont="1" applyFill="1" applyBorder="1" applyAlignment="1" applyProtection="1">
      <alignment vertical="center"/>
    </xf>
    <xf numFmtId="3" fontId="13" fillId="8" borderId="37" xfId="1" applyNumberFormat="1" applyFont="1" applyFill="1" applyBorder="1" applyAlignment="1" applyProtection="1">
      <alignment vertical="center"/>
    </xf>
    <xf numFmtId="3" fontId="5" fillId="8" borderId="37" xfId="1" applyNumberFormat="1" applyFont="1" applyFill="1" applyBorder="1" applyAlignment="1" applyProtection="1">
      <alignment horizontal="right" vertical="center"/>
    </xf>
    <xf numFmtId="3" fontId="13" fillId="8" borderId="47" xfId="1" applyNumberFormat="1" applyFont="1" applyFill="1" applyBorder="1" applyAlignment="1" applyProtection="1">
      <alignment vertical="center"/>
    </xf>
    <xf numFmtId="3" fontId="5" fillId="0" borderId="38" xfId="1" applyNumberFormat="1" applyFont="1" applyFill="1" applyBorder="1" applyAlignment="1" applyProtection="1">
      <alignment horizontal="right" vertical="center"/>
      <protection locked="0"/>
    </xf>
    <xf numFmtId="3" fontId="5" fillId="0" borderId="21" xfId="1" applyNumberFormat="1" applyFont="1" applyFill="1" applyBorder="1" applyAlignment="1" applyProtection="1">
      <alignment horizontal="right" vertical="center"/>
    </xf>
    <xf numFmtId="3" fontId="5" fillId="8" borderId="21" xfId="1" applyNumberFormat="1" applyFont="1" applyFill="1" applyBorder="1" applyAlignment="1" applyProtection="1">
      <alignment horizontal="right" vertical="center"/>
    </xf>
    <xf numFmtId="3" fontId="13" fillId="0" borderId="49" xfId="1" applyNumberFormat="1" applyFont="1" applyFill="1" applyBorder="1" applyAlignment="1" applyProtection="1">
      <alignment horizontal="right" vertical="center"/>
    </xf>
    <xf numFmtId="3" fontId="13" fillId="0" borderId="21" xfId="1" applyNumberFormat="1" applyFont="1" applyFill="1" applyBorder="1" applyAlignment="1" applyProtection="1">
      <alignment horizontal="right" vertical="center"/>
    </xf>
    <xf numFmtId="3" fontId="13" fillId="8" borderId="21" xfId="1" applyNumberFormat="1" applyFont="1" applyFill="1" applyBorder="1" applyAlignment="1" applyProtection="1">
      <alignment horizontal="right" vertical="center"/>
    </xf>
    <xf numFmtId="0" fontId="48" fillId="0" borderId="0" xfId="1" applyFont="1" applyFill="1"/>
    <xf numFmtId="3" fontId="13" fillId="0" borderId="38" xfId="1" applyNumberFormat="1" applyFont="1" applyFill="1" applyBorder="1" applyAlignment="1" applyProtection="1">
      <alignment horizontal="right" vertical="center"/>
      <protection locked="0"/>
    </xf>
    <xf numFmtId="3" fontId="5" fillId="0" borderId="16" xfId="1" quotePrefix="1" applyNumberFormat="1" applyFont="1" applyFill="1" applyBorder="1" applyAlignment="1" applyProtection="1">
      <alignment horizontal="right" vertical="center"/>
    </xf>
    <xf numFmtId="3" fontId="13" fillId="0" borderId="21" xfId="1" applyNumberFormat="1" applyFont="1" applyBorder="1" applyAlignment="1" applyProtection="1">
      <alignment horizontal="right"/>
      <protection locked="0"/>
    </xf>
    <xf numFmtId="3" fontId="13" fillId="0" borderId="38" xfId="1" applyNumberFormat="1" applyFont="1" applyFill="1" applyBorder="1" applyAlignment="1" applyProtection="1">
      <alignment horizontal="right"/>
      <protection locked="0"/>
    </xf>
    <xf numFmtId="3" fontId="13" fillId="0" borderId="16" xfId="1" applyNumberFormat="1" applyFont="1" applyFill="1" applyBorder="1" applyAlignment="1" applyProtection="1">
      <alignment horizontal="right"/>
      <protection locked="0"/>
    </xf>
    <xf numFmtId="3" fontId="13" fillId="0" borderId="21" xfId="1" applyNumberFormat="1" applyFont="1" applyBorder="1" applyAlignment="1" applyProtection="1">
      <alignment horizontal="right"/>
    </xf>
    <xf numFmtId="3" fontId="13" fillId="0" borderId="49" xfId="1" applyNumberFormat="1" applyFont="1" applyFill="1" applyBorder="1" applyAlignment="1" applyProtection="1">
      <alignment horizontal="right"/>
    </xf>
    <xf numFmtId="3" fontId="13" fillId="0" borderId="21" xfId="1" applyNumberFormat="1" applyFont="1" applyFill="1" applyBorder="1" applyAlignment="1" applyProtection="1">
      <alignment horizontal="right"/>
    </xf>
    <xf numFmtId="3" fontId="5" fillId="0" borderId="21" xfId="1" applyNumberFormat="1" applyFont="1" applyBorder="1" applyAlignment="1" applyProtection="1">
      <alignment horizontal="right"/>
      <protection locked="0"/>
    </xf>
    <xf numFmtId="3" fontId="5" fillId="0" borderId="38" xfId="1" applyNumberFormat="1" applyFont="1" applyFill="1" applyBorder="1" applyAlignment="1" applyProtection="1">
      <alignment horizontal="right"/>
      <protection locked="0"/>
    </xf>
    <xf numFmtId="3" fontId="5" fillId="0" borderId="16" xfId="1" applyNumberFormat="1" applyFont="1" applyFill="1" applyBorder="1" applyAlignment="1" applyProtection="1">
      <alignment horizontal="right"/>
      <protection locked="0"/>
    </xf>
    <xf numFmtId="3" fontId="5" fillId="8" borderId="33" xfId="1" applyNumberFormat="1" applyFont="1" applyFill="1" applyBorder="1" applyAlignment="1" applyProtection="1">
      <alignment horizontal="right" vertical="center"/>
    </xf>
    <xf numFmtId="3" fontId="5" fillId="0" borderId="50" xfId="1" applyNumberFormat="1" applyFont="1" applyFill="1" applyBorder="1" applyAlignment="1" applyProtection="1">
      <alignment horizontal="right" vertical="center"/>
      <protection locked="0"/>
    </xf>
    <xf numFmtId="3" fontId="5" fillId="0" borderId="31" xfId="1" applyNumberFormat="1" applyFont="1" applyFill="1" applyBorder="1" applyAlignment="1" applyProtection="1">
      <alignment horizontal="right" vertical="center"/>
      <protection locked="0"/>
    </xf>
    <xf numFmtId="168" fontId="9" fillId="0" borderId="38" xfId="5" quotePrefix="1" applyNumberFormat="1" applyFont="1" applyFill="1" applyBorder="1" applyAlignment="1">
      <alignment horizontal="right" vertical="center"/>
    </xf>
    <xf numFmtId="0" fontId="55" fillId="3" borderId="0" xfId="1" applyFont="1" applyFill="1" applyAlignment="1">
      <alignment vertical="center"/>
    </xf>
    <xf numFmtId="0" fontId="34" fillId="0" borderId="0" xfId="1" applyFont="1" applyBorder="1" applyAlignment="1">
      <alignment vertical="center"/>
    </xf>
    <xf numFmtId="0" fontId="5" fillId="0" borderId="43" xfId="5" applyFont="1" applyFill="1" applyBorder="1" applyAlignment="1">
      <alignment horizontal="left" vertical="center" wrapText="1"/>
    </xf>
    <xf numFmtId="0" fontId="5" fillId="0" borderId="44" xfId="5" applyFont="1" applyFill="1" applyBorder="1" applyAlignment="1">
      <alignment horizontal="left" vertical="center" wrapText="1"/>
    </xf>
    <xf numFmtId="0" fontId="5" fillId="6" borderId="51" xfId="5" applyFont="1" applyFill="1" applyBorder="1" applyAlignment="1">
      <alignment horizontal="left" wrapText="1"/>
    </xf>
    <xf numFmtId="0" fontId="5" fillId="6" borderId="52" xfId="5" applyFont="1" applyFill="1" applyBorder="1" applyAlignment="1">
      <alignment horizontal="left" wrapText="1"/>
    </xf>
    <xf numFmtId="0" fontId="5" fillId="6" borderId="53" xfId="5" applyFont="1" applyFill="1" applyBorder="1" applyAlignment="1">
      <alignment horizontal="left" wrapText="1"/>
    </xf>
    <xf numFmtId="3" fontId="37" fillId="0" borderId="54" xfId="1" applyNumberFormat="1" applyFont="1" applyBorder="1" applyAlignment="1" applyProtection="1">
      <alignment horizontal="right" vertical="center"/>
      <protection locked="0"/>
    </xf>
    <xf numFmtId="3" fontId="37" fillId="0" borderId="54" xfId="1" applyNumberFormat="1" applyFont="1" applyBorder="1" applyAlignment="1">
      <alignment horizontal="right" vertical="center"/>
    </xf>
    <xf numFmtId="3" fontId="5" fillId="0" borderId="55" xfId="1" applyNumberFormat="1" applyFont="1" applyBorder="1" applyAlignment="1" applyProtection="1">
      <alignment horizontal="right" vertical="center"/>
      <protection locked="0"/>
    </xf>
    <xf numFmtId="3" fontId="13" fillId="0" borderId="56" xfId="1" applyNumberFormat="1" applyFont="1" applyBorder="1" applyAlignment="1" applyProtection="1">
      <alignment horizontal="right" vertical="center"/>
    </xf>
    <xf numFmtId="3" fontId="5" fillId="0" borderId="32" xfId="1" applyNumberFormat="1" applyFont="1" applyBorder="1" applyAlignment="1" applyProtection="1">
      <alignment horizontal="right" vertical="center"/>
      <protection locked="0"/>
    </xf>
    <xf numFmtId="3" fontId="13" fillId="0" borderId="55" xfId="1" applyNumberFormat="1" applyFont="1" applyBorder="1" applyAlignment="1" applyProtection="1">
      <alignment horizontal="right" vertical="center"/>
      <protection locked="0"/>
    </xf>
    <xf numFmtId="3" fontId="5" fillId="0" borderId="32" xfId="1" applyNumberFormat="1" applyFont="1" applyFill="1" applyBorder="1" applyAlignment="1" applyProtection="1">
      <alignment horizontal="right" vertical="center"/>
      <protection locked="0"/>
    </xf>
    <xf numFmtId="3" fontId="5" fillId="0" borderId="55" xfId="1" applyNumberFormat="1" applyFont="1" applyFill="1" applyBorder="1" applyAlignment="1" applyProtection="1">
      <alignment horizontal="right" vertical="center"/>
      <protection locked="0"/>
    </xf>
    <xf numFmtId="3" fontId="13" fillId="0" borderId="32" xfId="1" applyNumberFormat="1" applyFont="1" applyBorder="1" applyAlignment="1" applyProtection="1">
      <alignment horizontal="right" vertical="center"/>
      <protection locked="0"/>
    </xf>
    <xf numFmtId="0" fontId="5" fillId="0" borderId="6" xfId="5" applyFont="1" applyFill="1" applyBorder="1" applyAlignment="1">
      <alignment horizontal="left"/>
    </xf>
    <xf numFmtId="0" fontId="5" fillId="0" borderId="7" xfId="5" applyFont="1" applyFill="1" applyBorder="1" applyAlignment="1">
      <alignment horizontal="left"/>
    </xf>
    <xf numFmtId="0" fontId="5" fillId="0" borderId="7" xfId="5" applyFont="1" applyFill="1" applyBorder="1"/>
    <xf numFmtId="3" fontId="13" fillId="0" borderId="57" xfId="1" applyNumberFormat="1" applyFont="1" applyBorder="1" applyAlignment="1" applyProtection="1">
      <alignment horizontal="right" vertical="center"/>
    </xf>
    <xf numFmtId="0" fontId="16" fillId="0" borderId="58" xfId="5" applyFont="1" applyFill="1" applyBorder="1" applyAlignment="1">
      <alignment horizontal="left" vertical="center" wrapText="1"/>
    </xf>
    <xf numFmtId="3" fontId="5" fillId="0" borderId="41" xfId="1" applyNumberFormat="1" applyFont="1" applyBorder="1" applyAlignment="1" applyProtection="1">
      <alignment horizontal="right" vertical="center"/>
      <protection locked="0"/>
    </xf>
    <xf numFmtId="3" fontId="5" fillId="0" borderId="59" xfId="1" applyNumberFormat="1" applyFont="1" applyBorder="1" applyAlignment="1" applyProtection="1">
      <alignment horizontal="right" vertical="center"/>
      <protection locked="0"/>
    </xf>
    <xf numFmtId="0" fontId="20" fillId="0" borderId="6" xfId="5" applyFont="1" applyFill="1" applyBorder="1" applyAlignment="1">
      <alignment wrapText="1"/>
    </xf>
    <xf numFmtId="0" fontId="20" fillId="0" borderId="0" xfId="5" applyFont="1" applyFill="1" applyBorder="1" applyAlignment="1">
      <alignment wrapText="1"/>
    </xf>
    <xf numFmtId="0" fontId="21" fillId="0" borderId="0" xfId="5" applyFont="1" applyFill="1" applyBorder="1" applyAlignment="1">
      <alignment wrapText="1"/>
    </xf>
    <xf numFmtId="0" fontId="20" fillId="0" borderId="7" xfId="5" applyFont="1" applyFill="1" applyBorder="1" applyAlignment="1">
      <alignment wrapText="1"/>
    </xf>
    <xf numFmtId="3" fontId="5" fillId="0" borderId="55" xfId="1" applyNumberFormat="1" applyFont="1" applyBorder="1" applyAlignment="1" applyProtection="1">
      <alignment horizontal="right" vertical="center"/>
    </xf>
    <xf numFmtId="3" fontId="13" fillId="0" borderId="55" xfId="1" applyNumberFormat="1" applyFont="1" applyBorder="1" applyAlignment="1" applyProtection="1">
      <alignment horizontal="right" vertical="center"/>
    </xf>
    <xf numFmtId="0" fontId="15" fillId="0" borderId="6" xfId="1" applyFont="1" applyFill="1" applyBorder="1" applyAlignment="1">
      <alignment vertical="center" wrapText="1"/>
    </xf>
    <xf numFmtId="0" fontId="15" fillId="0" borderId="15" xfId="1" applyFont="1" applyFill="1" applyBorder="1" applyAlignment="1">
      <alignment vertical="center" wrapText="1"/>
    </xf>
    <xf numFmtId="0" fontId="15" fillId="0" borderId="18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7" fillId="0" borderId="31" xfId="5" applyFont="1" applyFill="1" applyBorder="1"/>
    <xf numFmtId="3" fontId="5" fillId="0" borderId="60" xfId="1" applyNumberFormat="1" applyFont="1" applyBorder="1" applyAlignment="1">
      <alignment horizontal="right" vertical="center"/>
    </xf>
    <xf numFmtId="3" fontId="13" fillId="0" borderId="32" xfId="1" applyNumberFormat="1" applyFont="1" applyBorder="1" applyAlignment="1" applyProtection="1">
      <alignment vertical="center"/>
    </xf>
    <xf numFmtId="3" fontId="5" fillId="0" borderId="32" xfId="1" applyNumberFormat="1" applyFont="1" applyBorder="1" applyAlignment="1" applyProtection="1">
      <alignment vertical="center"/>
      <protection locked="0"/>
    </xf>
    <xf numFmtId="3" fontId="13" fillId="0" borderId="54" xfId="1" applyNumberFormat="1" applyFont="1" applyBorder="1" applyAlignment="1" applyProtection="1">
      <alignment vertical="center"/>
      <protection locked="0"/>
    </xf>
    <xf numFmtId="3" fontId="13" fillId="0" borderId="55" xfId="1" applyNumberFormat="1" applyFont="1" applyBorder="1" applyAlignment="1" applyProtection="1">
      <alignment vertical="center"/>
      <protection locked="0"/>
    </xf>
    <xf numFmtId="3" fontId="5" fillId="0" borderId="55" xfId="1" applyNumberFormat="1" applyFont="1" applyBorder="1" applyAlignment="1" applyProtection="1">
      <alignment vertical="center"/>
      <protection locked="0"/>
    </xf>
    <xf numFmtId="3" fontId="13" fillId="0" borderId="61" xfId="1" applyNumberFormat="1" applyFont="1" applyBorder="1" applyAlignment="1" applyProtection="1">
      <alignment vertical="center"/>
      <protection locked="0"/>
    </xf>
    <xf numFmtId="3" fontId="13" fillId="0" borderId="32" xfId="1" applyNumberFormat="1" applyFont="1" applyBorder="1" applyAlignment="1" applyProtection="1">
      <alignment vertical="center"/>
      <protection locked="0"/>
    </xf>
    <xf numFmtId="0" fontId="28" fillId="0" borderId="6" xfId="5" applyFont="1" applyFill="1" applyBorder="1"/>
    <xf numFmtId="0" fontId="28" fillId="0" borderId="7" xfId="5" applyFont="1" applyFill="1" applyBorder="1"/>
    <xf numFmtId="0" fontId="5" fillId="0" borderId="0" xfId="5" applyFont="1" applyFill="1" applyBorder="1" applyAlignment="1">
      <alignment horizontal="left" wrapText="1"/>
    </xf>
    <xf numFmtId="0" fontId="10" fillId="0" borderId="6" xfId="5" applyFont="1" applyFill="1" applyBorder="1" applyAlignment="1">
      <alignment horizontal="left" wrapText="1"/>
    </xf>
    <xf numFmtId="0" fontId="10" fillId="0" borderId="23" xfId="5" applyFont="1" applyFill="1" applyBorder="1" applyAlignment="1">
      <alignment horizontal="left" wrapText="1"/>
    </xf>
    <xf numFmtId="0" fontId="10" fillId="0" borderId="0" xfId="5" applyFont="1" applyFill="1" applyBorder="1" applyAlignment="1">
      <alignment horizontal="left" wrapText="1"/>
    </xf>
    <xf numFmtId="0" fontId="10" fillId="0" borderId="7" xfId="5" applyFont="1" applyFill="1" applyBorder="1" applyAlignment="1">
      <alignment horizontal="left" wrapText="1"/>
    </xf>
    <xf numFmtId="3" fontId="5" fillId="0" borderId="32" xfId="8" applyNumberFormat="1" applyFont="1" applyBorder="1" applyAlignment="1" applyProtection="1">
      <alignment vertical="center"/>
      <protection locked="0"/>
    </xf>
    <xf numFmtId="3" fontId="5" fillId="0" borderId="41" xfId="1" applyNumberFormat="1" applyFont="1" applyBorder="1" applyAlignment="1" applyProtection="1">
      <alignment vertical="center"/>
      <protection locked="0"/>
    </xf>
    <xf numFmtId="3" fontId="5" fillId="0" borderId="59" xfId="1" applyNumberFormat="1" applyFont="1" applyBorder="1" applyAlignment="1" applyProtection="1">
      <alignment vertical="center"/>
      <protection locked="0"/>
    </xf>
    <xf numFmtId="3" fontId="13" fillId="0" borderId="61" xfId="1" applyNumberFormat="1" applyFont="1" applyBorder="1" applyAlignment="1" applyProtection="1">
      <alignment vertical="center"/>
    </xf>
    <xf numFmtId="3" fontId="13" fillId="0" borderId="32" xfId="1" applyNumberFormat="1" applyFont="1" applyBorder="1" applyAlignment="1" applyProtection="1">
      <alignment horizontal="right"/>
      <protection locked="0"/>
    </xf>
    <xf numFmtId="3" fontId="13" fillId="0" borderId="32" xfId="1" applyNumberFormat="1" applyFont="1" applyBorder="1" applyAlignment="1" applyProtection="1">
      <alignment horizontal="right"/>
    </xf>
    <xf numFmtId="3" fontId="5" fillId="0" borderId="32" xfId="1" applyNumberFormat="1" applyFont="1" applyBorder="1" applyAlignment="1" applyProtection="1">
      <alignment horizontal="right"/>
      <protection locked="0"/>
    </xf>
    <xf numFmtId="3" fontId="13" fillId="0" borderId="55" xfId="1" applyNumberFormat="1" applyFont="1" applyBorder="1" applyAlignment="1" applyProtection="1">
      <alignment horizontal="right"/>
      <protection locked="0"/>
    </xf>
    <xf numFmtId="3" fontId="5" fillId="0" borderId="55" xfId="1" applyNumberFormat="1" applyFont="1" applyBorder="1" applyAlignment="1" applyProtection="1">
      <alignment horizontal="right"/>
      <protection locked="0"/>
    </xf>
    <xf numFmtId="3" fontId="5" fillId="0" borderId="59" xfId="1" applyNumberFormat="1" applyFont="1" applyBorder="1" applyAlignment="1" applyProtection="1">
      <alignment horizontal="right" vertical="center"/>
    </xf>
    <xf numFmtId="0" fontId="56" fillId="0" borderId="0" xfId="0" applyFont="1"/>
    <xf numFmtId="0" fontId="5" fillId="10" borderId="0" xfId="1" applyFont="1" applyFill="1" applyAlignment="1">
      <alignment vertical="center"/>
    </xf>
    <xf numFmtId="3" fontId="37" fillId="0" borderId="30" xfId="1" applyNumberFormat="1" applyFont="1" applyBorder="1" applyAlignment="1" applyProtection="1">
      <alignment horizontal="right" vertical="center"/>
    </xf>
    <xf numFmtId="3" fontId="5" fillId="0" borderId="21" xfId="1" applyNumberFormat="1" applyFont="1" applyBorder="1" applyAlignment="1" applyProtection="1">
      <alignment horizontal="right" vertical="center"/>
    </xf>
    <xf numFmtId="3" fontId="13" fillId="0" borderId="30" xfId="1" applyNumberFormat="1" applyFont="1" applyBorder="1" applyAlignment="1" applyProtection="1">
      <alignment vertical="center"/>
    </xf>
    <xf numFmtId="3" fontId="5" fillId="0" borderId="10" xfId="1" applyNumberFormat="1" applyFont="1" applyBorder="1" applyAlignment="1" applyProtection="1">
      <alignment vertical="center"/>
    </xf>
    <xf numFmtId="3" fontId="5" fillId="0" borderId="2" xfId="1" applyNumberFormat="1" applyFont="1" applyBorder="1" applyAlignment="1" applyProtection="1">
      <alignment vertical="center"/>
    </xf>
    <xf numFmtId="0" fontId="0" fillId="7" borderId="0" xfId="0" applyFill="1"/>
    <xf numFmtId="1" fontId="5" fillId="0" borderId="34" xfId="1" applyNumberFormat="1" applyFont="1" applyBorder="1" applyAlignment="1">
      <alignment horizontal="center" vertical="center"/>
    </xf>
    <xf numFmtId="3" fontId="48" fillId="0" borderId="0" xfId="1" applyNumberFormat="1" applyFont="1" applyAlignment="1" applyProtection="1"/>
    <xf numFmtId="3" fontId="34" fillId="7" borderId="0" xfId="1" applyNumberFormat="1" applyFont="1" applyFill="1" applyBorder="1" applyAlignment="1" applyProtection="1">
      <alignment horizontal="right"/>
    </xf>
    <xf numFmtId="3" fontId="40" fillId="0" borderId="10" xfId="1" quotePrefix="1" applyNumberFormat="1" applyFont="1" applyFill="1" applyBorder="1" applyAlignment="1" applyProtection="1">
      <alignment horizontal="center" vertical="center"/>
    </xf>
    <xf numFmtId="0" fontId="35" fillId="0" borderId="0" xfId="1" applyProtection="1"/>
    <xf numFmtId="0" fontId="5" fillId="0" borderId="44" xfId="5" applyFont="1" applyFill="1" applyBorder="1" applyAlignment="1">
      <alignment horizontal="left" wrapText="1"/>
    </xf>
    <xf numFmtId="0" fontId="5" fillId="0" borderId="6" xfId="5" quotePrefix="1" applyFont="1" applyFill="1" applyBorder="1" applyAlignment="1">
      <alignment horizontal="left" vertical="center" wrapText="1"/>
    </xf>
    <xf numFmtId="0" fontId="5" fillId="0" borderId="7" xfId="5" quotePrefix="1" applyFont="1" applyFill="1" applyBorder="1" applyAlignment="1">
      <alignment vertical="center" wrapText="1"/>
    </xf>
    <xf numFmtId="0" fontId="5" fillId="0" borderId="6" xfId="5" quotePrefix="1" applyFont="1" applyFill="1" applyBorder="1" applyAlignment="1">
      <alignment horizontal="left"/>
    </xf>
    <xf numFmtId="0" fontId="5" fillId="0" borderId="7" xfId="5" quotePrefix="1" applyFont="1" applyFill="1" applyBorder="1"/>
    <xf numFmtId="0" fontId="5" fillId="0" borderId="0" xfId="1" applyFont="1" applyAlignment="1">
      <alignment horizontal="right" vertical="center"/>
    </xf>
    <xf numFmtId="0" fontId="105" fillId="0" borderId="0" xfId="3"/>
    <xf numFmtId="0" fontId="5" fillId="0" borderId="0" xfId="3" applyFont="1" applyAlignment="1">
      <alignment horizontal="left" vertical="center" wrapText="1"/>
    </xf>
    <xf numFmtId="0" fontId="7" fillId="0" borderId="0" xfId="3" applyFont="1" applyAlignment="1">
      <alignment vertical="center" wrapText="1"/>
    </xf>
    <xf numFmtId="0" fontId="105" fillId="0" borderId="0" xfId="3" applyAlignment="1"/>
    <xf numFmtId="0" fontId="105" fillId="0" borderId="0" xfId="3" applyFill="1"/>
    <xf numFmtId="0" fontId="105" fillId="0" borderId="0" xfId="3" quotePrefix="1"/>
    <xf numFmtId="167" fontId="70" fillId="0" borderId="0" xfId="1" applyNumberFormat="1" applyFont="1" applyBorder="1" applyAlignment="1">
      <alignment horizontal="center"/>
    </xf>
    <xf numFmtId="167" fontId="105" fillId="0" borderId="0" xfId="3" applyNumberFormat="1" applyBorder="1"/>
    <xf numFmtId="167" fontId="74" fillId="0" borderId="0" xfId="1" applyNumberFormat="1" applyFont="1" applyBorder="1" applyAlignment="1">
      <alignment horizontal="center"/>
    </xf>
    <xf numFmtId="167" fontId="65" fillId="11" borderId="0" xfId="1" applyNumberFormat="1" applyFont="1" applyFill="1" applyBorder="1" applyAlignment="1">
      <alignment horizontal="center"/>
    </xf>
    <xf numFmtId="167" fontId="65" fillId="4" borderId="0" xfId="1" applyNumberFormat="1" applyFont="1" applyFill="1" applyBorder="1" applyAlignment="1">
      <alignment horizontal="center"/>
    </xf>
    <xf numFmtId="167" fontId="61" fillId="0" borderId="0" xfId="1" applyNumberFormat="1" applyFont="1" applyBorder="1" applyAlignment="1">
      <alignment horizontal="center"/>
    </xf>
    <xf numFmtId="167" fontId="70" fillId="6" borderId="0" xfId="1" applyNumberFormat="1" applyFont="1" applyFill="1" applyBorder="1" applyAlignment="1">
      <alignment horizontal="center"/>
    </xf>
    <xf numFmtId="167" fontId="61" fillId="6" borderId="0" xfId="1" applyNumberFormat="1" applyFont="1" applyFill="1" applyBorder="1" applyAlignment="1">
      <alignment horizontal="center"/>
    </xf>
    <xf numFmtId="0" fontId="105" fillId="0" borderId="0" xfId="3" applyBorder="1"/>
    <xf numFmtId="167" fontId="62" fillId="6" borderId="0" xfId="1" applyNumberFormat="1" applyFont="1" applyFill="1" applyBorder="1" applyAlignment="1">
      <alignment horizontal="center"/>
    </xf>
    <xf numFmtId="0" fontId="70" fillId="0" borderId="0" xfId="1" quotePrefix="1" applyNumberFormat="1" applyFont="1" applyBorder="1" applyAlignment="1">
      <alignment horizontal="center"/>
    </xf>
    <xf numFmtId="0" fontId="70" fillId="0" borderId="0" xfId="1" quotePrefix="1" applyNumberFormat="1" applyFont="1" applyFill="1" applyBorder="1" applyAlignment="1">
      <alignment horizontal="center"/>
    </xf>
    <xf numFmtId="170" fontId="70" fillId="0" borderId="0" xfId="1" quotePrefix="1" applyNumberFormat="1" applyFont="1" applyFill="1" applyBorder="1" applyAlignment="1">
      <alignment horizontal="center"/>
    </xf>
    <xf numFmtId="0" fontId="70" fillId="6" borderId="0" xfId="1" quotePrefix="1" applyNumberFormat="1" applyFont="1" applyFill="1" applyBorder="1" applyAlignment="1">
      <alignment horizontal="center"/>
    </xf>
    <xf numFmtId="0" fontId="10" fillId="0" borderId="57" xfId="5" applyFont="1" applyFill="1" applyBorder="1" applyAlignment="1">
      <alignment vertical="center" wrapText="1"/>
    </xf>
    <xf numFmtId="0" fontId="10" fillId="0" borderId="57" xfId="5" applyFont="1" applyFill="1" applyBorder="1" applyAlignment="1">
      <alignment horizontal="left" vertical="center" wrapText="1"/>
    </xf>
    <xf numFmtId="0" fontId="5" fillId="0" borderId="0" xfId="5" quotePrefix="1" applyFont="1" applyFill="1" applyBorder="1" applyAlignment="1">
      <alignment horizontal="left" vertical="center" wrapText="1"/>
    </xf>
    <xf numFmtId="0" fontId="5" fillId="0" borderId="62" xfId="5" applyFont="1" applyFill="1" applyBorder="1" applyAlignment="1">
      <alignment horizontal="left" vertical="center" wrapText="1"/>
    </xf>
    <xf numFmtId="0" fontId="5" fillId="0" borderId="27" xfId="5" applyFont="1" applyFill="1" applyBorder="1" applyAlignment="1">
      <alignment horizontal="left" vertical="center" wrapText="1"/>
    </xf>
    <xf numFmtId="0" fontId="10" fillId="0" borderId="27" xfId="5" applyFont="1" applyFill="1" applyBorder="1" applyAlignment="1">
      <alignment horizontal="left" vertical="center" wrapText="1"/>
    </xf>
    <xf numFmtId="3" fontId="11" fillId="0" borderId="54" xfId="1" applyNumberFormat="1" applyFont="1" applyBorder="1" applyAlignment="1" applyProtection="1">
      <alignment horizontal="right" vertical="center"/>
    </xf>
    <xf numFmtId="3" fontId="11" fillId="0" borderId="61" xfId="1" applyNumberFormat="1" applyFont="1" applyBorder="1" applyAlignment="1" applyProtection="1">
      <alignment horizontal="right" vertical="center"/>
    </xf>
    <xf numFmtId="3" fontId="11" fillId="0" borderId="36" xfId="1" applyNumberFormat="1" applyFont="1" applyFill="1" applyBorder="1" applyAlignment="1" applyProtection="1">
      <alignment vertical="center"/>
    </xf>
    <xf numFmtId="3" fontId="11" fillId="0" borderId="37" xfId="1" applyNumberFormat="1" applyFont="1" applyFill="1" applyBorder="1" applyAlignment="1" applyProtection="1">
      <alignment vertical="center"/>
    </xf>
    <xf numFmtId="3" fontId="11" fillId="8" borderId="36" xfId="1" applyNumberFormat="1" applyFont="1" applyFill="1" applyBorder="1" applyAlignment="1" applyProtection="1">
      <alignment vertical="center"/>
    </xf>
    <xf numFmtId="3" fontId="98" fillId="2" borderId="34" xfId="1" applyNumberFormat="1" applyFont="1" applyFill="1" applyBorder="1" applyAlignment="1">
      <alignment vertical="center"/>
    </xf>
    <xf numFmtId="3" fontId="11" fillId="0" borderId="55" xfId="1" applyNumberFormat="1" applyFont="1" applyBorder="1" applyAlignment="1" applyProtection="1">
      <alignment horizontal="right" vertical="center"/>
    </xf>
    <xf numFmtId="3" fontId="11" fillId="0" borderId="32" xfId="1" applyNumberFormat="1" applyFont="1" applyBorder="1" applyAlignment="1" applyProtection="1">
      <alignment horizontal="right" vertical="center"/>
    </xf>
    <xf numFmtId="3" fontId="11" fillId="0" borderId="38" xfId="1" applyNumberFormat="1" applyFont="1" applyFill="1" applyBorder="1" applyAlignment="1" applyProtection="1">
      <alignment horizontal="right" vertical="center"/>
    </xf>
    <xf numFmtId="3" fontId="11" fillId="0" borderId="16" xfId="1" applyNumberFormat="1" applyFont="1" applyFill="1" applyBorder="1" applyAlignment="1" applyProtection="1">
      <alignment horizontal="right" vertical="center"/>
    </xf>
    <xf numFmtId="3" fontId="11" fillId="8" borderId="38" xfId="1" applyNumberFormat="1" applyFont="1" applyFill="1" applyBorder="1" applyAlignment="1" applyProtection="1">
      <alignment horizontal="right" vertical="center"/>
    </xf>
    <xf numFmtId="0" fontId="8" fillId="0" borderId="0" xfId="1" applyFont="1" applyAlignment="1">
      <alignment horizontal="center" wrapText="1"/>
    </xf>
    <xf numFmtId="0" fontId="84" fillId="0" borderId="0" xfId="1" applyFont="1" applyFill="1" applyBorder="1" applyAlignment="1">
      <alignment horizontal="left"/>
    </xf>
    <xf numFmtId="0" fontId="10" fillId="6" borderId="0" xfId="6" quotePrefix="1" applyFont="1" applyFill="1" applyBorder="1" applyAlignment="1">
      <alignment horizontal="left"/>
    </xf>
    <xf numFmtId="0" fontId="105" fillId="7" borderId="0" xfId="3" applyFill="1"/>
    <xf numFmtId="0" fontId="105" fillId="7" borderId="0" xfId="3" applyFill="1" applyAlignment="1"/>
    <xf numFmtId="1" fontId="61" fillId="11" borderId="63" xfId="1" quotePrefix="1" applyNumberFormat="1" applyFont="1" applyFill="1" applyBorder="1" applyAlignment="1">
      <alignment horizontal="center"/>
    </xf>
    <xf numFmtId="0" fontId="5" fillId="11" borderId="64" xfId="1" applyFont="1" applyFill="1" applyBorder="1"/>
    <xf numFmtId="1" fontId="61" fillId="11" borderId="65" xfId="1" quotePrefix="1" applyNumberFormat="1" applyFont="1" applyFill="1" applyBorder="1" applyAlignment="1">
      <alignment horizontal="center"/>
    </xf>
    <xf numFmtId="0" fontId="5" fillId="11" borderId="66" xfId="1" applyFont="1" applyFill="1" applyBorder="1"/>
    <xf numFmtId="0" fontId="5" fillId="11" borderId="65" xfId="1" applyFont="1" applyFill="1" applyBorder="1"/>
    <xf numFmtId="0" fontId="5" fillId="11" borderId="65" xfId="1" quotePrefix="1" applyFont="1" applyFill="1" applyBorder="1" applyAlignment="1">
      <alignment horizontal="left"/>
    </xf>
    <xf numFmtId="167" fontId="61" fillId="11" borderId="65" xfId="1" quotePrefix="1" applyNumberFormat="1" applyFont="1" applyFill="1" applyBorder="1" applyAlignment="1">
      <alignment horizontal="center"/>
    </xf>
    <xf numFmtId="167" fontId="62" fillId="11" borderId="65" xfId="1" quotePrefix="1" applyNumberFormat="1" applyFont="1" applyFill="1" applyBorder="1" applyAlignment="1">
      <alignment horizontal="center"/>
    </xf>
    <xf numFmtId="0" fontId="63" fillId="11" borderId="65" xfId="1" applyFont="1" applyFill="1" applyBorder="1"/>
    <xf numFmtId="167" fontId="64" fillId="11" borderId="65" xfId="1" quotePrefix="1" applyNumberFormat="1" applyFont="1" applyFill="1" applyBorder="1" applyAlignment="1">
      <alignment horizontal="center" vertical="center"/>
    </xf>
    <xf numFmtId="0" fontId="20" fillId="11" borderId="65" xfId="1" applyFont="1" applyFill="1" applyBorder="1" applyAlignment="1">
      <alignment wrapText="1"/>
    </xf>
    <xf numFmtId="167" fontId="64" fillId="11" borderId="65" xfId="1" quotePrefix="1" applyNumberFormat="1" applyFont="1" applyFill="1" applyBorder="1" applyAlignment="1">
      <alignment horizontal="center"/>
    </xf>
    <xf numFmtId="0" fontId="20" fillId="11" borderId="65" xfId="1" applyFont="1" applyFill="1" applyBorder="1"/>
    <xf numFmtId="167" fontId="61" fillId="11" borderId="67" xfId="1" quotePrefix="1" applyNumberFormat="1" applyFont="1" applyFill="1" applyBorder="1" applyAlignment="1">
      <alignment horizontal="center"/>
    </xf>
    <xf numFmtId="0" fontId="5" fillId="11" borderId="67" xfId="1" applyFont="1" applyFill="1" applyBorder="1"/>
    <xf numFmtId="167" fontId="62" fillId="11" borderId="67" xfId="1" quotePrefix="1" applyNumberFormat="1" applyFont="1" applyFill="1" applyBorder="1" applyAlignment="1">
      <alignment horizontal="center"/>
    </xf>
    <xf numFmtId="0" fontId="63" fillId="11" borderId="67" xfId="1" applyFont="1" applyFill="1" applyBorder="1"/>
    <xf numFmtId="167" fontId="61" fillId="11" borderId="68" xfId="1" quotePrefix="1" applyNumberFormat="1" applyFont="1" applyFill="1" applyBorder="1" applyAlignment="1">
      <alignment horizontal="center"/>
    </xf>
    <xf numFmtId="0" fontId="5" fillId="11" borderId="68" xfId="1" applyFont="1" applyFill="1" applyBorder="1"/>
    <xf numFmtId="0" fontId="10" fillId="11" borderId="0" xfId="6" quotePrefix="1" applyFont="1" applyFill="1" applyBorder="1" applyAlignment="1">
      <alignment horizontal="left"/>
    </xf>
    <xf numFmtId="0" fontId="101" fillId="11" borderId="54" xfId="6" applyFont="1" applyFill="1" applyBorder="1"/>
    <xf numFmtId="167" fontId="65" fillId="11" borderId="32" xfId="1" applyNumberFormat="1" applyFont="1" applyFill="1" applyBorder="1" applyAlignment="1">
      <alignment horizontal="center"/>
    </xf>
    <xf numFmtId="167" fontId="53" fillId="11" borderId="55" xfId="1" applyNumberFormat="1" applyFont="1" applyFill="1" applyBorder="1" applyAlignment="1">
      <alignment horizontal="left"/>
    </xf>
    <xf numFmtId="167" fontId="68" fillId="11" borderId="55" xfId="1" applyNumberFormat="1" applyFont="1" applyFill="1" applyBorder="1" applyAlignment="1">
      <alignment horizontal="left"/>
    </xf>
    <xf numFmtId="167" fontId="70" fillId="11" borderId="69" xfId="1" quotePrefix="1" applyNumberFormat="1" applyFont="1" applyFill="1" applyBorder="1" applyAlignment="1">
      <alignment horizontal="center"/>
    </xf>
    <xf numFmtId="0" fontId="71" fillId="11" borderId="70" xfId="1" applyFont="1" applyFill="1" applyBorder="1"/>
    <xf numFmtId="167" fontId="70" fillId="11" borderId="65" xfId="1" quotePrefix="1" applyNumberFormat="1" applyFont="1" applyFill="1" applyBorder="1" applyAlignment="1">
      <alignment horizontal="center"/>
    </xf>
    <xf numFmtId="0" fontId="71" fillId="11" borderId="66" xfId="1" applyFont="1" applyFill="1" applyBorder="1"/>
    <xf numFmtId="0" fontId="71" fillId="11" borderId="65" xfId="1" applyFont="1" applyFill="1" applyBorder="1"/>
    <xf numFmtId="0" fontId="69" fillId="11" borderId="65" xfId="1" applyFont="1" applyFill="1" applyBorder="1"/>
    <xf numFmtId="0" fontId="71" fillId="11" borderId="65" xfId="1" applyFont="1" applyFill="1" applyBorder="1" applyAlignment="1">
      <alignment horizontal="left"/>
    </xf>
    <xf numFmtId="167" fontId="70" fillId="11" borderId="65" xfId="1" applyNumberFormat="1" applyFont="1" applyFill="1" applyBorder="1" applyAlignment="1">
      <alignment horizontal="center"/>
    </xf>
    <xf numFmtId="0" fontId="71" fillId="11" borderId="65" xfId="1" applyFont="1" applyFill="1" applyBorder="1" applyAlignment="1">
      <alignment horizontal="left" wrapText="1"/>
    </xf>
    <xf numFmtId="167" fontId="74" fillId="11" borderId="67" xfId="1" applyNumberFormat="1" applyFont="1" applyFill="1" applyBorder="1" applyAlignment="1">
      <alignment horizontal="center"/>
    </xf>
    <xf numFmtId="0" fontId="75" fillId="11" borderId="67" xfId="1" applyFont="1" applyFill="1" applyBorder="1"/>
    <xf numFmtId="167" fontId="54" fillId="11" borderId="50" xfId="1" applyNumberFormat="1" applyFont="1" applyFill="1" applyBorder="1" applyAlignment="1">
      <alignment horizontal="left"/>
    </xf>
    <xf numFmtId="167" fontId="70" fillId="11" borderId="69" xfId="1" applyNumberFormat="1" applyFont="1" applyFill="1" applyBorder="1" applyAlignment="1">
      <alignment horizontal="center"/>
    </xf>
    <xf numFmtId="0" fontId="5" fillId="11" borderId="70" xfId="1" applyFont="1" applyFill="1" applyBorder="1"/>
    <xf numFmtId="167" fontId="70" fillId="11" borderId="71" xfId="1" applyNumberFormat="1" applyFont="1" applyFill="1" applyBorder="1" applyAlignment="1">
      <alignment horizontal="center"/>
    </xf>
    <xf numFmtId="0" fontId="20" fillId="11" borderId="71" xfId="1" applyFont="1" applyFill="1" applyBorder="1"/>
    <xf numFmtId="167" fontId="53" fillId="11" borderId="50" xfId="1" applyNumberFormat="1" applyFont="1" applyFill="1" applyBorder="1" applyAlignment="1">
      <alignment horizontal="left"/>
    </xf>
    <xf numFmtId="167" fontId="61" fillId="11" borderId="65" xfId="1" applyNumberFormat="1" applyFont="1" applyFill="1" applyBorder="1" applyAlignment="1">
      <alignment horizontal="center"/>
    </xf>
    <xf numFmtId="167" fontId="61" fillId="11" borderId="71" xfId="1" applyNumberFormat="1" applyFont="1" applyFill="1" applyBorder="1" applyAlignment="1">
      <alignment horizontal="center"/>
    </xf>
    <xf numFmtId="0" fontId="5" fillId="11" borderId="71" xfId="1" applyFont="1" applyFill="1" applyBorder="1"/>
    <xf numFmtId="167" fontId="70" fillId="11" borderId="68" xfId="1" applyNumberFormat="1" applyFont="1" applyFill="1" applyBorder="1" applyAlignment="1">
      <alignment horizontal="center"/>
    </xf>
    <xf numFmtId="0" fontId="20" fillId="11" borderId="68" xfId="1" applyFont="1" applyFill="1" applyBorder="1"/>
    <xf numFmtId="167" fontId="61" fillId="11" borderId="69" xfId="1" applyNumberFormat="1" applyFont="1" applyFill="1" applyBorder="1" applyAlignment="1">
      <alignment horizontal="center"/>
    </xf>
    <xf numFmtId="0" fontId="5" fillId="11" borderId="69" xfId="1" applyFont="1" applyFill="1" applyBorder="1"/>
    <xf numFmtId="167" fontId="70" fillId="11" borderId="67" xfId="1" applyNumberFormat="1" applyFont="1" applyFill="1" applyBorder="1" applyAlignment="1">
      <alignment horizontal="center"/>
    </xf>
    <xf numFmtId="0" fontId="83" fillId="11" borderId="67" xfId="1" applyFont="1" applyFill="1" applyBorder="1"/>
    <xf numFmtId="167" fontId="61" fillId="11" borderId="63" xfId="1" applyNumberFormat="1" applyFont="1" applyFill="1" applyBorder="1" applyAlignment="1">
      <alignment horizontal="center"/>
    </xf>
    <xf numFmtId="0" fontId="5" fillId="11" borderId="63" xfId="1" applyFont="1" applyFill="1" applyBorder="1"/>
    <xf numFmtId="167" fontId="62" fillId="11" borderId="65" xfId="1" applyNumberFormat="1" applyFont="1" applyFill="1" applyBorder="1" applyAlignment="1">
      <alignment horizontal="center"/>
    </xf>
    <xf numFmtId="167" fontId="61" fillId="11" borderId="68" xfId="1" applyNumberFormat="1" applyFont="1" applyFill="1" applyBorder="1" applyAlignment="1">
      <alignment horizontal="center"/>
    </xf>
    <xf numFmtId="0" fontId="5" fillId="11" borderId="68" xfId="1" applyFont="1" applyFill="1" applyBorder="1" applyAlignment="1">
      <alignment horizontal="left" wrapText="1"/>
    </xf>
    <xf numFmtId="0" fontId="70" fillId="11" borderId="72" xfId="1" quotePrefix="1" applyNumberFormat="1" applyFont="1" applyFill="1" applyBorder="1" applyAlignment="1">
      <alignment horizontal="center"/>
    </xf>
    <xf numFmtId="0" fontId="34" fillId="11" borderId="72" xfId="1" applyFont="1" applyFill="1" applyBorder="1" applyAlignment="1">
      <alignment horizontal="left"/>
    </xf>
    <xf numFmtId="0" fontId="70" fillId="11" borderId="65" xfId="1" quotePrefix="1" applyNumberFormat="1" applyFont="1" applyFill="1" applyBorder="1" applyAlignment="1">
      <alignment horizontal="center"/>
    </xf>
    <xf numFmtId="0" fontId="34" fillId="11" borderId="65" xfId="1" applyFont="1" applyFill="1" applyBorder="1" applyAlignment="1">
      <alignment horizontal="left"/>
    </xf>
    <xf numFmtId="0" fontId="84" fillId="11" borderId="65" xfId="1" applyFont="1" applyFill="1" applyBorder="1" applyAlignment="1">
      <alignment horizontal="left"/>
    </xf>
    <xf numFmtId="0" fontId="34" fillId="11" borderId="65" xfId="1" quotePrefix="1" applyFont="1" applyFill="1" applyBorder="1" applyAlignment="1">
      <alignment horizontal="left"/>
    </xf>
    <xf numFmtId="0" fontId="70" fillId="11" borderId="68" xfId="1" quotePrefix="1" applyNumberFormat="1" applyFont="1" applyFill="1" applyBorder="1" applyAlignment="1">
      <alignment horizontal="center"/>
    </xf>
    <xf numFmtId="0" fontId="34" fillId="11" borderId="68" xfId="1" applyFont="1" applyFill="1" applyBorder="1" applyAlignment="1">
      <alignment horizontal="left"/>
    </xf>
    <xf numFmtId="0" fontId="84" fillId="11" borderId="72" xfId="1" applyFont="1" applyFill="1" applyBorder="1" applyAlignment="1">
      <alignment horizontal="left"/>
    </xf>
    <xf numFmtId="0" fontId="70" fillId="11" borderId="69" xfId="1" quotePrefix="1" applyNumberFormat="1" applyFont="1" applyFill="1" applyBorder="1" applyAlignment="1">
      <alignment horizontal="center"/>
    </xf>
    <xf numFmtId="0" fontId="34" fillId="11" borderId="69" xfId="1" applyFont="1" applyFill="1" applyBorder="1" applyAlignment="1">
      <alignment horizontal="left"/>
    </xf>
    <xf numFmtId="170" fontId="70" fillId="11" borderId="68" xfId="1" quotePrefix="1" applyNumberFormat="1" applyFont="1" applyFill="1" applyBorder="1" applyAlignment="1">
      <alignment horizontal="center"/>
    </xf>
    <xf numFmtId="0" fontId="85" fillId="11" borderId="68" xfId="1" applyFont="1" applyFill="1" applyBorder="1" applyAlignment="1">
      <alignment horizontal="left"/>
    </xf>
    <xf numFmtId="0" fontId="84" fillId="11" borderId="68" xfId="1" applyFont="1" applyFill="1" applyBorder="1" applyAlignment="1">
      <alignment horizontal="left"/>
    </xf>
    <xf numFmtId="14" fontId="105" fillId="11" borderId="16" xfId="3" applyNumberFormat="1" applyFill="1" applyBorder="1" applyAlignment="1"/>
    <xf numFmtId="0" fontId="105" fillId="7" borderId="16" xfId="3" applyFill="1" applyBorder="1"/>
    <xf numFmtId="0" fontId="105" fillId="7" borderId="16" xfId="3" applyFill="1" applyBorder="1" applyAlignment="1"/>
    <xf numFmtId="0" fontId="105" fillId="0" borderId="16" xfId="3" applyFill="1" applyBorder="1"/>
    <xf numFmtId="0" fontId="49" fillId="11" borderId="0" xfId="1" applyFont="1" applyFill="1" applyBorder="1"/>
    <xf numFmtId="0" fontId="48" fillId="11" borderId="0" xfId="1" applyFont="1" applyFill="1" applyBorder="1"/>
    <xf numFmtId="0" fontId="49" fillId="11" borderId="0" xfId="1" applyNumberFormat="1" applyFont="1" applyFill="1" applyBorder="1" applyProtection="1">
      <protection locked="0"/>
    </xf>
    <xf numFmtId="49" fontId="49" fillId="11" borderId="0" xfId="1" applyNumberFormat="1" applyFont="1" applyFill="1" applyBorder="1" applyProtection="1">
      <protection locked="0"/>
    </xf>
    <xf numFmtId="0" fontId="105" fillId="11" borderId="0" xfId="3" applyFill="1"/>
    <xf numFmtId="0" fontId="105" fillId="11" borderId="0" xfId="3" applyFill="1" applyAlignment="1"/>
    <xf numFmtId="169" fontId="59" fillId="11" borderId="0" xfId="9" quotePrefix="1" applyNumberFormat="1" applyFont="1" applyFill="1" applyBorder="1" applyAlignment="1">
      <alignment horizontal="right"/>
    </xf>
    <xf numFmtId="0" fontId="17" fillId="11" borderId="0" xfId="9" applyFont="1" applyFill="1" applyBorder="1"/>
    <xf numFmtId="0" fontId="17" fillId="11" borderId="0" xfId="9" quotePrefix="1" applyFont="1" applyFill="1" applyBorder="1" applyAlignment="1">
      <alignment horizontal="left"/>
    </xf>
    <xf numFmtId="0" fontId="12" fillId="11" borderId="0" xfId="9" quotePrefix="1" applyFont="1" applyFill="1" applyBorder="1" applyAlignment="1">
      <alignment horizontal="left"/>
    </xf>
    <xf numFmtId="0" fontId="12" fillId="11" borderId="0" xfId="9" applyFont="1" applyFill="1" applyBorder="1"/>
    <xf numFmtId="0" fontId="27" fillId="11" borderId="0" xfId="9" applyFont="1" applyFill="1" applyBorder="1" applyAlignment="1">
      <alignment horizontal="left"/>
    </xf>
    <xf numFmtId="0" fontId="12" fillId="11" borderId="0" xfId="9" applyFont="1" applyFill="1" applyBorder="1" applyAlignment="1">
      <alignment horizontal="left"/>
    </xf>
    <xf numFmtId="0" fontId="19" fillId="11" borderId="0" xfId="9" applyFont="1" applyFill="1" applyBorder="1"/>
    <xf numFmtId="0" fontId="19" fillId="11" borderId="0" xfId="9" quotePrefix="1" applyFont="1" applyFill="1" applyBorder="1" applyAlignment="1">
      <alignment horizontal="left"/>
    </xf>
    <xf numFmtId="0" fontId="12" fillId="11" borderId="0" xfId="5" applyFont="1" applyFill="1" applyBorder="1" applyAlignment="1">
      <alignment horizontal="left"/>
    </xf>
    <xf numFmtId="0" fontId="27" fillId="11" borderId="0" xfId="5" applyFont="1" applyFill="1" applyBorder="1" applyAlignment="1">
      <alignment horizontal="left"/>
    </xf>
    <xf numFmtId="0" fontId="27" fillId="11" borderId="0" xfId="9" quotePrefix="1" applyFont="1" applyFill="1" applyBorder="1" applyAlignment="1">
      <alignment horizontal="left"/>
    </xf>
    <xf numFmtId="0" fontId="97" fillId="11" borderId="0" xfId="5" quotePrefix="1" applyFont="1" applyFill="1" applyBorder="1" applyAlignment="1">
      <alignment horizontal="left"/>
    </xf>
    <xf numFmtId="0" fontId="59" fillId="11" borderId="0" xfId="5" quotePrefix="1" applyFont="1" applyFill="1" applyBorder="1" applyAlignment="1">
      <alignment horizontal="left"/>
    </xf>
    <xf numFmtId="0" fontId="19" fillId="11" borderId="0" xfId="9" applyFont="1" applyFill="1" applyBorder="1" applyAlignment="1">
      <alignment horizontal="left"/>
    </xf>
    <xf numFmtId="169" fontId="60" fillId="11" borderId="0" xfId="9" quotePrefix="1" applyNumberFormat="1" applyFont="1" applyFill="1" applyBorder="1" applyAlignment="1">
      <alignment horizontal="right"/>
    </xf>
    <xf numFmtId="0" fontId="27" fillId="11" borderId="0" xfId="9" applyFont="1" applyFill="1" applyBorder="1"/>
    <xf numFmtId="169" fontId="59" fillId="11" borderId="0" xfId="9" applyNumberFormat="1" applyFont="1" applyFill="1" applyBorder="1" applyAlignment="1">
      <alignment horizontal="right"/>
    </xf>
    <xf numFmtId="0" fontId="17" fillId="11" borderId="0" xfId="9" applyFont="1" applyFill="1" applyBorder="1" applyAlignment="1">
      <alignment horizontal="left"/>
    </xf>
    <xf numFmtId="0" fontId="58" fillId="11" borderId="0" xfId="1" applyFont="1" applyFill="1" applyAlignment="1">
      <alignment horizontal="center"/>
    </xf>
    <xf numFmtId="0" fontId="105" fillId="11" borderId="0" xfId="3" applyFill="1" applyAlignment="1">
      <alignment vertical="top" wrapText="1"/>
    </xf>
    <xf numFmtId="0" fontId="5" fillId="11" borderId="0" xfId="1" applyFont="1" applyFill="1" applyAlignment="1">
      <alignment horizontal="right" vertical="center"/>
    </xf>
    <xf numFmtId="0" fontId="5" fillId="11" borderId="0" xfId="3" applyFont="1" applyFill="1" applyAlignment="1">
      <alignment horizontal="left" vertical="center" wrapText="1"/>
    </xf>
    <xf numFmtId="0" fontId="5" fillId="0" borderId="10" xfId="1" quotePrefix="1" applyFont="1" applyBorder="1" applyAlignment="1">
      <alignment horizontal="center" vertical="center" wrapText="1"/>
    </xf>
    <xf numFmtId="3" fontId="40" fillId="0" borderId="10" xfId="1" quotePrefix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/>
    </xf>
    <xf numFmtId="0" fontId="5" fillId="0" borderId="26" xfId="1" quotePrefix="1" applyFont="1" applyBorder="1" applyAlignment="1">
      <alignment horizontal="center" vertical="center" wrapText="1"/>
    </xf>
    <xf numFmtId="1" fontId="5" fillId="0" borderId="10" xfId="1" applyNumberFormat="1" applyFont="1" applyBorder="1" applyAlignment="1">
      <alignment horizontal="left" vertical="center" wrapText="1"/>
    </xf>
    <xf numFmtId="166" fontId="10" fillId="0" borderId="2" xfId="5" quotePrefix="1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left" vertical="center"/>
    </xf>
    <xf numFmtId="3" fontId="98" fillId="2" borderId="10" xfId="1" applyNumberFormat="1" applyFont="1" applyFill="1" applyBorder="1" applyAlignment="1">
      <alignment vertical="center"/>
    </xf>
    <xf numFmtId="0" fontId="14" fillId="0" borderId="10" xfId="1" applyFont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center" wrapText="1"/>
    </xf>
    <xf numFmtId="0" fontId="5" fillId="0" borderId="10" xfId="1" applyFont="1" applyBorder="1" applyAlignment="1">
      <alignment vertical="center"/>
    </xf>
    <xf numFmtId="0" fontId="14" fillId="0" borderId="28" xfId="1" applyFont="1" applyBorder="1" applyAlignment="1">
      <alignment horizontal="center" vertical="center" wrapText="1"/>
    </xf>
    <xf numFmtId="3" fontId="5" fillId="0" borderId="56" xfId="1" applyNumberFormat="1" applyFont="1" applyBorder="1" applyAlignment="1" applyProtection="1">
      <alignment horizontal="right" vertical="center"/>
      <protection locked="0"/>
    </xf>
    <xf numFmtId="3" fontId="5" fillId="0" borderId="57" xfId="1" applyNumberFormat="1" applyFont="1" applyBorder="1" applyAlignment="1" applyProtection="1">
      <alignment horizontal="right" vertical="center"/>
      <protection locked="0"/>
    </xf>
    <xf numFmtId="3" fontId="5" fillId="0" borderId="30" xfId="1" applyNumberFormat="1" applyFont="1" applyBorder="1" applyAlignment="1" applyProtection="1">
      <alignment horizontal="right" vertical="center"/>
      <protection locked="0"/>
    </xf>
    <xf numFmtId="3" fontId="13" fillId="0" borderId="55" xfId="1" applyNumberFormat="1" applyFont="1" applyBorder="1" applyAlignment="1" applyProtection="1">
      <alignment vertical="center"/>
    </xf>
    <xf numFmtId="3" fontId="37" fillId="0" borderId="54" xfId="1" applyNumberFormat="1" applyFont="1" applyBorder="1" applyAlignment="1" applyProtection="1">
      <alignment horizontal="right" vertical="center"/>
    </xf>
    <xf numFmtId="3" fontId="5" fillId="0" borderId="33" xfId="1" applyNumberFormat="1" applyFont="1" applyBorder="1" applyAlignment="1" applyProtection="1">
      <alignment horizontal="right" vertical="center"/>
    </xf>
    <xf numFmtId="3" fontId="5" fillId="0" borderId="21" xfId="1" applyNumberFormat="1" applyFont="1" applyBorder="1" applyAlignment="1" applyProtection="1">
      <alignment vertical="center"/>
    </xf>
    <xf numFmtId="3" fontId="13" fillId="0" borderId="32" xfId="1" applyNumberFormat="1" applyFont="1" applyFill="1" applyBorder="1" applyAlignment="1" applyProtection="1">
      <alignment horizontal="right" vertical="center"/>
    </xf>
    <xf numFmtId="3" fontId="5" fillId="0" borderId="32" xfId="1" applyNumberFormat="1" applyFont="1" applyBorder="1" applyAlignment="1" applyProtection="1">
      <alignment vertical="center"/>
    </xf>
    <xf numFmtId="3" fontId="5" fillId="0" borderId="55" xfId="1" applyNumberFormat="1" applyFont="1" applyBorder="1" applyAlignment="1" applyProtection="1">
      <alignment vertical="center"/>
    </xf>
    <xf numFmtId="3" fontId="5" fillId="0" borderId="73" xfId="1" applyNumberFormat="1" applyFont="1" applyBorder="1" applyAlignment="1" applyProtection="1">
      <alignment horizontal="right" vertical="center"/>
    </xf>
    <xf numFmtId="3" fontId="13" fillId="0" borderId="55" xfId="1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103" fillId="0" borderId="0" xfId="5" quotePrefix="1" applyFont="1" applyFill="1" applyBorder="1" applyAlignment="1">
      <alignment horizontal="right" vertical="center"/>
    </xf>
    <xf numFmtId="0" fontId="8" fillId="0" borderId="10" xfId="1" applyFont="1" applyBorder="1" applyAlignment="1" applyProtection="1">
      <alignment horizontal="center" vertical="center"/>
    </xf>
    <xf numFmtId="0" fontId="5" fillId="8" borderId="0" xfId="1" applyFont="1" applyFill="1" applyBorder="1" applyAlignment="1">
      <alignment vertical="center"/>
    </xf>
    <xf numFmtId="0" fontId="5" fillId="8" borderId="0" xfId="1" applyFont="1" applyFill="1" applyBorder="1" applyAlignment="1">
      <alignment vertical="center" wrapText="1"/>
    </xf>
    <xf numFmtId="3" fontId="5" fillId="8" borderId="0" xfId="1" applyNumberFormat="1" applyFont="1" applyFill="1" applyBorder="1" applyAlignment="1">
      <alignment horizontal="right" vertical="center"/>
    </xf>
    <xf numFmtId="3" fontId="5" fillId="8" borderId="0" xfId="1" applyNumberFormat="1" applyFont="1" applyFill="1" applyBorder="1" applyAlignment="1">
      <alignment horizontal="center" vertical="center"/>
    </xf>
    <xf numFmtId="14" fontId="5" fillId="8" borderId="0" xfId="1" quotePrefix="1" applyNumberFormat="1" applyFont="1" applyFill="1" applyBorder="1" applyAlignment="1" applyProtection="1">
      <alignment horizontal="center" vertical="center"/>
    </xf>
    <xf numFmtId="14" fontId="5" fillId="8" borderId="0" xfId="1" applyNumberFormat="1" applyFont="1" applyFill="1" applyBorder="1" applyAlignment="1" applyProtection="1">
      <alignment horizontal="center" vertical="center"/>
    </xf>
    <xf numFmtId="0" fontId="5" fillId="8" borderId="0" xfId="1" quotePrefix="1" applyFont="1" applyFill="1" applyBorder="1" applyAlignment="1">
      <alignment vertical="center"/>
    </xf>
    <xf numFmtId="49" fontId="5" fillId="8" borderId="0" xfId="1" applyNumberFormat="1" applyFont="1" applyFill="1" applyBorder="1" applyAlignment="1" applyProtection="1">
      <alignment horizontal="center" vertical="center"/>
    </xf>
    <xf numFmtId="3" fontId="5" fillId="8" borderId="0" xfId="1" quotePrefix="1" applyNumberFormat="1" applyFont="1" applyFill="1" applyBorder="1" applyAlignment="1">
      <alignment horizontal="right" vertical="center"/>
    </xf>
    <xf numFmtId="167" fontId="8" fillId="8" borderId="0" xfId="1" applyNumberFormat="1" applyFont="1" applyFill="1" applyBorder="1" applyAlignment="1">
      <alignment horizontal="center" vertical="center"/>
    </xf>
    <xf numFmtId="0" fontId="34" fillId="8" borderId="0" xfId="0" applyFont="1" applyFill="1" applyBorder="1" applyAlignment="1">
      <alignment horizontal="right" wrapText="1"/>
    </xf>
    <xf numFmtId="3" fontId="5" fillId="8" borderId="0" xfId="1" applyNumberFormat="1" applyFont="1" applyFill="1" applyBorder="1" applyAlignment="1" applyProtection="1">
      <alignment horizontal="right" vertical="center"/>
      <protection locked="0"/>
    </xf>
    <xf numFmtId="0" fontId="5" fillId="8" borderId="0" xfId="1" applyFont="1" applyFill="1" applyBorder="1" applyAlignment="1">
      <alignment horizontal="center" vertical="center"/>
    </xf>
    <xf numFmtId="0" fontId="5" fillId="8" borderId="0" xfId="1" applyFont="1" applyFill="1" applyBorder="1" applyAlignment="1">
      <alignment horizontal="center" vertical="center" wrapText="1"/>
    </xf>
    <xf numFmtId="0" fontId="5" fillId="8" borderId="0" xfId="1" applyFont="1" applyFill="1" applyBorder="1" applyAlignment="1">
      <alignment horizontal="center"/>
    </xf>
    <xf numFmtId="0" fontId="5" fillId="8" borderId="0" xfId="1" applyFont="1" applyFill="1" applyBorder="1" applyAlignment="1">
      <alignment horizontal="center" vertical="top"/>
    </xf>
    <xf numFmtId="0" fontId="5" fillId="8" borderId="0" xfId="1" applyFont="1" applyFill="1" applyBorder="1" applyAlignment="1">
      <alignment vertical="top" wrapText="1"/>
    </xf>
    <xf numFmtId="3" fontId="5" fillId="8" borderId="0" xfId="1" applyNumberFormat="1" applyFont="1" applyFill="1" applyBorder="1" applyAlignment="1">
      <alignment horizontal="center"/>
    </xf>
    <xf numFmtId="3" fontId="5" fillId="8" borderId="0" xfId="1" applyNumberFormat="1" applyFont="1" applyFill="1" applyBorder="1" applyAlignment="1" applyProtection="1">
      <alignment horizontal="right" vertical="center"/>
    </xf>
    <xf numFmtId="3" fontId="5" fillId="8" borderId="0" xfId="0" applyNumberFormat="1" applyFont="1" applyFill="1" applyBorder="1" applyAlignment="1" applyProtection="1">
      <alignment horizontal="right" vertical="center"/>
    </xf>
    <xf numFmtId="0" fontId="24" fillId="8" borderId="0" xfId="1" applyFont="1" applyFill="1" applyBorder="1"/>
    <xf numFmtId="0" fontId="5" fillId="8" borderId="0" xfId="1" applyFont="1" applyFill="1" applyBorder="1" applyAlignment="1">
      <alignment vertical="top"/>
    </xf>
    <xf numFmtId="3" fontId="5" fillId="8" borderId="0" xfId="1" applyNumberFormat="1" applyFont="1" applyFill="1" applyBorder="1" applyAlignment="1">
      <alignment horizontal="right"/>
    </xf>
    <xf numFmtId="0" fontId="8" fillId="0" borderId="16" xfId="1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8" fillId="0" borderId="28" xfId="1" applyFont="1" applyBorder="1" applyAlignment="1" applyProtection="1">
      <alignment horizontal="center" vertical="center"/>
    </xf>
    <xf numFmtId="0" fontId="3" fillId="7" borderId="17" xfId="0" applyFont="1" applyFill="1" applyBorder="1" applyAlignment="1" applyProtection="1">
      <alignment horizontal="center" vertical="center" wrapText="1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/>
    <xf numFmtId="0" fontId="1" fillId="0" borderId="54" xfId="4" applyFont="1" applyBorder="1" applyAlignment="1">
      <alignment horizontal="center" vertical="center"/>
    </xf>
    <xf numFmtId="0" fontId="2" fillId="0" borderId="54" xfId="4" applyBorder="1"/>
    <xf numFmtId="0" fontId="1" fillId="0" borderId="55" xfId="4" applyFont="1" applyBorder="1" applyAlignment="1">
      <alignment horizontal="center" vertical="center"/>
    </xf>
    <xf numFmtId="0" fontId="2" fillId="0" borderId="55" xfId="4" applyBorder="1"/>
    <xf numFmtId="0" fontId="1" fillId="0" borderId="59" xfId="4" applyFont="1" applyBorder="1" applyAlignment="1">
      <alignment horizontal="center" vertical="center"/>
    </xf>
    <xf numFmtId="0" fontId="2" fillId="0" borderId="59" xfId="4" applyBorder="1"/>
    <xf numFmtId="0" fontId="0" fillId="0" borderId="0" xfId="0" applyAlignment="1">
      <alignment wrapText="1"/>
    </xf>
    <xf numFmtId="171" fontId="8" fillId="4" borderId="30" xfId="1" applyNumberFormat="1" applyFont="1" applyFill="1" applyBorder="1" applyAlignment="1" applyProtection="1">
      <alignment horizontal="center" vertical="center"/>
      <protection locked="0"/>
    </xf>
    <xf numFmtId="0" fontId="5" fillId="0" borderId="56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/>
    </xf>
    <xf numFmtId="0" fontId="5" fillId="0" borderId="28" xfId="1" applyFont="1" applyBorder="1" applyAlignment="1">
      <alignment horizontal="center" vertical="center" wrapText="1"/>
    </xf>
    <xf numFmtId="0" fontId="8" fillId="4" borderId="4" xfId="1" applyFont="1" applyFill="1" applyBorder="1" applyAlignment="1" applyProtection="1">
      <alignment vertical="center" wrapText="1"/>
    </xf>
    <xf numFmtId="0" fontId="5" fillId="6" borderId="0" xfId="1" applyFont="1" applyFill="1" applyAlignment="1">
      <alignment vertical="center"/>
    </xf>
    <xf numFmtId="0" fontId="5" fillId="6" borderId="0" xfId="1" applyFont="1" applyFill="1" applyAlignment="1">
      <alignment horizontal="center" vertical="center"/>
    </xf>
    <xf numFmtId="165" fontId="5" fillId="6" borderId="0" xfId="1" applyNumberFormat="1" applyFont="1" applyFill="1" applyAlignment="1">
      <alignment vertical="center"/>
    </xf>
    <xf numFmtId="0" fontId="5" fillId="6" borderId="0" xfId="1" quotePrefix="1" applyFont="1" applyFill="1" applyAlignment="1">
      <alignment horizontal="right" vertical="center"/>
    </xf>
    <xf numFmtId="0" fontId="1" fillId="6" borderId="16" xfId="0" applyFont="1" applyFill="1" applyBorder="1" applyAlignment="1" applyProtection="1">
      <alignment horizontal="center" vertical="center"/>
    </xf>
    <xf numFmtId="3" fontId="40" fillId="6" borderId="10" xfId="1" quotePrefix="1" applyNumberFormat="1" applyFont="1" applyFill="1" applyBorder="1" applyAlignment="1">
      <alignment horizontal="center" vertical="center"/>
    </xf>
    <xf numFmtId="3" fontId="37" fillId="6" borderId="54" xfId="1" applyNumberFormat="1" applyFont="1" applyFill="1" applyBorder="1" applyAlignment="1" applyProtection="1">
      <alignment horizontal="right" vertical="center"/>
    </xf>
    <xf numFmtId="3" fontId="5" fillId="6" borderId="55" xfId="1" applyNumberFormat="1" applyFont="1" applyFill="1" applyBorder="1" applyAlignment="1" applyProtection="1">
      <alignment horizontal="right" vertical="center"/>
      <protection locked="0"/>
    </xf>
    <xf numFmtId="3" fontId="13" fillId="6" borderId="56" xfId="1" applyNumberFormat="1" applyFont="1" applyFill="1" applyBorder="1" applyAlignment="1" applyProtection="1">
      <alignment horizontal="right" vertical="center"/>
    </xf>
    <xf numFmtId="3" fontId="13" fillId="6" borderId="21" xfId="1" applyNumberFormat="1" applyFont="1" applyFill="1" applyBorder="1" applyAlignment="1" applyProtection="1">
      <alignment horizontal="right" vertical="center"/>
    </xf>
    <xf numFmtId="3" fontId="5" fillId="6" borderId="21" xfId="1" applyNumberFormat="1" applyFont="1" applyFill="1" applyBorder="1" applyAlignment="1" applyProtection="1">
      <alignment horizontal="right" vertical="center"/>
      <protection locked="0"/>
    </xf>
    <xf numFmtId="3" fontId="13" fillId="6" borderId="21" xfId="1" applyNumberFormat="1" applyFont="1" applyFill="1" applyBorder="1" applyAlignment="1" applyProtection="1">
      <alignment horizontal="right" vertical="center"/>
      <protection locked="0"/>
    </xf>
    <xf numFmtId="3" fontId="13" fillId="6" borderId="30" xfId="1" applyNumberFormat="1" applyFont="1" applyFill="1" applyBorder="1" applyAlignment="1" applyProtection="1">
      <alignment horizontal="right" vertical="center"/>
    </xf>
    <xf numFmtId="3" fontId="5" fillId="6" borderId="33" xfId="1" applyNumberFormat="1" applyFont="1" applyFill="1" applyBorder="1" applyAlignment="1" applyProtection="1">
      <alignment horizontal="right" vertical="center"/>
      <protection locked="0"/>
    </xf>
    <xf numFmtId="3" fontId="5" fillId="6" borderId="10" xfId="1" applyNumberFormat="1" applyFont="1" applyFill="1" applyBorder="1" applyAlignment="1" applyProtection="1">
      <alignment horizontal="right" vertical="center"/>
    </xf>
    <xf numFmtId="3" fontId="5" fillId="6" borderId="0" xfId="1" applyNumberFormat="1" applyFont="1" applyFill="1" applyBorder="1" applyAlignment="1" applyProtection="1">
      <alignment horizontal="right" vertical="center"/>
      <protection locked="0"/>
    </xf>
    <xf numFmtId="3" fontId="5" fillId="6" borderId="0" xfId="1" applyNumberFormat="1" applyFont="1" applyFill="1" applyAlignment="1">
      <alignment horizontal="right" vertical="center"/>
    </xf>
    <xf numFmtId="3" fontId="5" fillId="6" borderId="0" xfId="1" quotePrefix="1" applyNumberFormat="1" applyFont="1" applyFill="1" applyAlignment="1">
      <alignment horizontal="right" vertical="center"/>
    </xf>
    <xf numFmtId="0" fontId="3" fillId="6" borderId="1" xfId="0" applyFont="1" applyFill="1" applyBorder="1" applyAlignment="1" applyProtection="1">
      <alignment horizontal="center" vertical="center" wrapText="1"/>
    </xf>
    <xf numFmtId="3" fontId="40" fillId="6" borderId="10" xfId="1" quotePrefix="1" applyNumberFormat="1" applyFont="1" applyFill="1" applyBorder="1" applyAlignment="1" applyProtection="1">
      <alignment horizontal="center" vertical="center"/>
    </xf>
    <xf numFmtId="3" fontId="5" fillId="6" borderId="28" xfId="1" applyNumberFormat="1" applyFont="1" applyFill="1" applyBorder="1" applyAlignment="1" applyProtection="1">
      <alignment horizontal="right" vertical="center"/>
    </xf>
    <xf numFmtId="3" fontId="11" fillId="6" borderId="61" xfId="1" applyNumberFormat="1" applyFont="1" applyFill="1" applyBorder="1" applyAlignment="1" applyProtection="1">
      <alignment horizontal="right" vertical="center"/>
    </xf>
    <xf numFmtId="3" fontId="5" fillId="6" borderId="32" xfId="1" applyNumberFormat="1" applyFont="1" applyFill="1" applyBorder="1" applyAlignment="1" applyProtection="1">
      <alignment horizontal="right" vertical="center"/>
    </xf>
    <xf numFmtId="3" fontId="11" fillId="6" borderId="32" xfId="1" applyNumberFormat="1" applyFont="1" applyFill="1" applyBorder="1" applyAlignment="1" applyProtection="1">
      <alignment horizontal="right" vertical="center"/>
    </xf>
    <xf numFmtId="3" fontId="13" fillId="6" borderId="32" xfId="1" applyNumberFormat="1" applyFont="1" applyFill="1" applyBorder="1" applyAlignment="1" applyProtection="1">
      <alignment horizontal="right" vertical="center"/>
    </xf>
    <xf numFmtId="3" fontId="5" fillId="6" borderId="6" xfId="1" applyNumberFormat="1" applyFont="1" applyFill="1" applyBorder="1" applyAlignment="1" applyProtection="1">
      <alignment horizontal="right" vertical="center"/>
    </xf>
    <xf numFmtId="3" fontId="5" fillId="6" borderId="0" xfId="1" applyNumberFormat="1" applyFont="1" applyFill="1" applyBorder="1" applyAlignment="1" applyProtection="1">
      <alignment horizontal="right" vertical="center"/>
    </xf>
    <xf numFmtId="3" fontId="5" fillId="6" borderId="29" xfId="1" applyNumberFormat="1" applyFont="1" applyFill="1" applyBorder="1" applyAlignment="1" applyProtection="1">
      <alignment horizontal="right" vertical="center"/>
    </xf>
    <xf numFmtId="3" fontId="5" fillId="6" borderId="45" xfId="1" applyNumberFormat="1" applyFont="1" applyFill="1" applyBorder="1" applyAlignment="1" applyProtection="1">
      <alignment horizontal="right" vertical="center"/>
    </xf>
    <xf numFmtId="3" fontId="5" fillId="6" borderId="0" xfId="1" applyNumberFormat="1" applyFont="1" applyFill="1" applyBorder="1" applyAlignment="1">
      <alignment horizontal="right" vertical="center"/>
    </xf>
    <xf numFmtId="3" fontId="5" fillId="6" borderId="60" xfId="1" applyNumberFormat="1" applyFont="1" applyFill="1" applyBorder="1" applyAlignment="1">
      <alignment horizontal="right" vertical="center"/>
    </xf>
    <xf numFmtId="3" fontId="13" fillId="6" borderId="30" xfId="1" applyNumberFormat="1" applyFont="1" applyFill="1" applyBorder="1" applyAlignment="1" applyProtection="1">
      <alignment vertical="center"/>
    </xf>
    <xf numFmtId="3" fontId="13" fillId="6" borderId="21" xfId="1" applyNumberFormat="1" applyFont="1" applyFill="1" applyBorder="1" applyAlignment="1" applyProtection="1">
      <alignment vertical="center"/>
    </xf>
    <xf numFmtId="3" fontId="5" fillId="6" borderId="21" xfId="1" applyNumberFormat="1" applyFont="1" applyFill="1" applyBorder="1" applyAlignment="1" applyProtection="1">
      <alignment vertical="center"/>
      <protection locked="0"/>
    </xf>
    <xf numFmtId="3" fontId="13" fillId="6" borderId="55" xfId="1" applyNumberFormat="1" applyFont="1" applyFill="1" applyBorder="1" applyAlignment="1" applyProtection="1">
      <alignment vertical="center"/>
    </xf>
    <xf numFmtId="3" fontId="5" fillId="6" borderId="10" xfId="1" applyNumberFormat="1" applyFont="1" applyFill="1" applyBorder="1" applyAlignment="1" applyProtection="1">
      <alignment vertical="center"/>
    </xf>
    <xf numFmtId="3" fontId="5" fillId="6" borderId="60" xfId="1" applyNumberFormat="1" applyFont="1" applyFill="1" applyBorder="1" applyAlignment="1" applyProtection="1">
      <alignment vertical="center"/>
    </xf>
    <xf numFmtId="3" fontId="13" fillId="6" borderId="47" xfId="1" applyNumberFormat="1" applyFont="1" applyFill="1" applyBorder="1" applyAlignment="1" applyProtection="1">
      <alignment vertical="center"/>
      <protection locked="0"/>
    </xf>
    <xf numFmtId="3" fontId="13" fillId="6" borderId="21" xfId="1" applyNumberFormat="1" applyFont="1" applyFill="1" applyBorder="1" applyAlignment="1" applyProtection="1">
      <alignment vertical="center"/>
      <protection locked="0"/>
    </xf>
    <xf numFmtId="3" fontId="5" fillId="6" borderId="30" xfId="1" applyNumberFormat="1" applyFont="1" applyFill="1" applyBorder="1" applyAlignment="1" applyProtection="1">
      <alignment horizontal="right" vertical="center"/>
      <protection locked="0"/>
    </xf>
    <xf numFmtId="3" fontId="13" fillId="6" borderId="47" xfId="1" applyNumberFormat="1" applyFont="1" applyFill="1" applyBorder="1" applyAlignment="1" applyProtection="1">
      <alignment vertical="center"/>
    </xf>
    <xf numFmtId="3" fontId="5" fillId="6" borderId="21" xfId="8" applyNumberFormat="1" applyFont="1" applyFill="1" applyBorder="1" applyAlignment="1" applyProtection="1">
      <alignment vertical="center"/>
      <protection locked="0"/>
    </xf>
    <xf numFmtId="3" fontId="5" fillId="6" borderId="33" xfId="1" applyNumberFormat="1" applyFont="1" applyFill="1" applyBorder="1" applyAlignment="1" applyProtection="1">
      <alignment vertical="center"/>
      <protection locked="0"/>
    </xf>
    <xf numFmtId="3" fontId="5" fillId="6" borderId="0" xfId="1" applyNumberFormat="1" applyFont="1" applyFill="1" applyAlignment="1" applyProtection="1">
      <alignment horizontal="right" vertical="center"/>
      <protection locked="0"/>
    </xf>
    <xf numFmtId="0" fontId="102" fillId="0" borderId="10" xfId="1" applyFont="1" applyBorder="1" applyAlignment="1" applyProtection="1">
      <alignment horizontal="center" vertical="center"/>
    </xf>
    <xf numFmtId="3" fontId="5" fillId="0" borderId="34" xfId="1" applyNumberFormat="1" applyFont="1" applyBorder="1" applyAlignment="1" applyProtection="1">
      <alignment horizontal="right" vertical="center"/>
    </xf>
    <xf numFmtId="3" fontId="5" fillId="6" borderId="34" xfId="1" applyNumberFormat="1" applyFont="1" applyFill="1" applyBorder="1" applyAlignment="1" applyProtection="1">
      <alignment horizontal="right" vertical="center"/>
    </xf>
    <xf numFmtId="3" fontId="14" fillId="0" borderId="10" xfId="1" applyNumberFormat="1" applyFont="1" applyBorder="1" applyAlignment="1">
      <alignment horizontal="center" vertical="center"/>
    </xf>
    <xf numFmtId="1" fontId="14" fillId="0" borderId="10" xfId="1" applyNumberFormat="1" applyFont="1" applyBorder="1" applyAlignment="1">
      <alignment horizontal="center" vertical="center"/>
    </xf>
    <xf numFmtId="0" fontId="3" fillId="6" borderId="17" xfId="0" applyFont="1" applyFill="1" applyBorder="1" applyAlignment="1" applyProtection="1">
      <alignment horizontal="center" vertical="center" wrapText="1"/>
    </xf>
    <xf numFmtId="3" fontId="5" fillId="6" borderId="55" xfId="1" applyNumberFormat="1" applyFont="1" applyFill="1" applyBorder="1" applyAlignment="1" applyProtection="1">
      <alignment horizontal="right" vertical="center"/>
    </xf>
    <xf numFmtId="3" fontId="5" fillId="6" borderId="21" xfId="1" applyNumberFormat="1" applyFont="1" applyFill="1" applyBorder="1" applyAlignment="1" applyProtection="1">
      <alignment horizontal="right" vertical="center"/>
    </xf>
    <xf numFmtId="3" fontId="5" fillId="6" borderId="33" xfId="1" applyNumberFormat="1" applyFont="1" applyFill="1" applyBorder="1" applyAlignment="1" applyProtection="1">
      <alignment horizontal="right" vertical="center"/>
    </xf>
    <xf numFmtId="3" fontId="13" fillId="0" borderId="56" xfId="1" applyNumberFormat="1" applyFont="1" applyBorder="1" applyAlignment="1" applyProtection="1">
      <alignment vertical="center"/>
    </xf>
    <xf numFmtId="3" fontId="13" fillId="0" borderId="57" xfId="1" applyNumberFormat="1" applyFont="1" applyBorder="1" applyAlignment="1" applyProtection="1">
      <alignment vertical="center"/>
    </xf>
    <xf numFmtId="3" fontId="5" fillId="6" borderId="21" xfId="1" applyNumberFormat="1" applyFont="1" applyFill="1" applyBorder="1" applyAlignment="1" applyProtection="1">
      <alignment vertical="center"/>
    </xf>
    <xf numFmtId="3" fontId="5" fillId="0" borderId="1" xfId="1" applyNumberFormat="1" applyFont="1" applyBorder="1" applyAlignment="1" applyProtection="1">
      <alignment vertical="center"/>
    </xf>
    <xf numFmtId="3" fontId="5" fillId="0" borderId="60" xfId="1" applyNumberFormat="1" applyFont="1" applyBorder="1" applyAlignment="1" applyProtection="1">
      <alignment vertical="center"/>
    </xf>
    <xf numFmtId="3" fontId="13" fillId="0" borderId="54" xfId="1" applyNumberFormat="1" applyFont="1" applyBorder="1" applyAlignment="1" applyProtection="1">
      <alignment vertical="center"/>
    </xf>
    <xf numFmtId="3" fontId="14" fillId="0" borderId="10" xfId="1" applyNumberFormat="1" applyFont="1" applyBorder="1" applyAlignment="1" applyProtection="1">
      <alignment horizontal="center" vertical="center"/>
    </xf>
    <xf numFmtId="1" fontId="14" fillId="0" borderId="10" xfId="1" applyNumberFormat="1" applyFont="1" applyBorder="1" applyAlignment="1" applyProtection="1">
      <alignment horizontal="center" vertical="center"/>
    </xf>
    <xf numFmtId="3" fontId="96" fillId="7" borderId="0" xfId="0" applyNumberFormat="1" applyFont="1" applyFill="1" applyProtection="1"/>
    <xf numFmtId="172" fontId="5" fillId="4" borderId="0" xfId="1" quotePrefix="1" applyNumberFormat="1" applyFont="1" applyFill="1" applyAlignment="1" applyProtection="1">
      <alignment horizontal="center" vertical="center"/>
    </xf>
    <xf numFmtId="0" fontId="104" fillId="0" borderId="0" xfId="1" applyFont="1" applyAlignment="1">
      <alignment horizontal="center" vertical="center"/>
    </xf>
    <xf numFmtId="0" fontId="41" fillId="7" borderId="26" xfId="1" applyFont="1" applyFill="1" applyBorder="1" applyAlignment="1">
      <alignment horizontal="center" vertical="center"/>
    </xf>
    <xf numFmtId="0" fontId="41" fillId="7" borderId="26" xfId="1" applyFont="1" applyFill="1" applyBorder="1" applyAlignment="1">
      <alignment horizontal="center" vertical="center"/>
    </xf>
    <xf numFmtId="0" fontId="41" fillId="7" borderId="26" xfId="1" applyFont="1" applyFill="1" applyBorder="1" applyAlignment="1">
      <alignment horizontal="center" vertical="center"/>
    </xf>
    <xf numFmtId="0" fontId="41" fillId="7" borderId="26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left"/>
    </xf>
    <xf numFmtId="0" fontId="9" fillId="0" borderId="6" xfId="1" applyFont="1" applyFill="1" applyBorder="1" applyAlignment="1">
      <alignment horizontal="left"/>
    </xf>
    <xf numFmtId="0" fontId="9" fillId="0" borderId="7" xfId="1" applyFont="1" applyFill="1" applyBorder="1" applyAlignment="1">
      <alignment horizontal="left" vertical="center"/>
    </xf>
    <xf numFmtId="0" fontId="9" fillId="0" borderId="31" xfId="1" applyFont="1" applyFill="1" applyBorder="1" applyAlignment="1">
      <alignment wrapText="1"/>
    </xf>
    <xf numFmtId="0" fontId="18" fillId="0" borderId="31" xfId="1" applyFont="1" applyBorder="1" applyAlignment="1">
      <alignment wrapText="1"/>
    </xf>
    <xf numFmtId="0" fontId="9" fillId="0" borderId="49" xfId="1" applyFont="1" applyFill="1" applyBorder="1" applyAlignment="1">
      <alignment horizontal="left" vertical="center"/>
    </xf>
    <xf numFmtId="0" fontId="9" fillId="0" borderId="31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57" xfId="1" applyFont="1" applyFill="1" applyBorder="1" applyAlignment="1">
      <alignment horizontal="left" vertical="center"/>
    </xf>
    <xf numFmtId="0" fontId="9" fillId="0" borderId="6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 wrapText="1"/>
    </xf>
    <xf numFmtId="0" fontId="18" fillId="0" borderId="0" xfId="1" applyFont="1" applyBorder="1" applyAlignment="1">
      <alignment vertical="center" wrapText="1"/>
    </xf>
    <xf numFmtId="0" fontId="9" fillId="0" borderId="7" xfId="1" applyFont="1" applyFill="1" applyBorder="1" applyAlignment="1">
      <alignment horizontal="left"/>
    </xf>
    <xf numFmtId="0" fontId="18" fillId="0" borderId="27" xfId="1" applyFont="1" applyBorder="1" applyAlignment="1">
      <alignment vertical="center" wrapText="1"/>
    </xf>
    <xf numFmtId="0" fontId="9" fillId="0" borderId="41" xfId="1" applyFont="1" applyFill="1" applyBorder="1" applyAlignment="1">
      <alignment horizontal="left" vertical="center"/>
    </xf>
    <xf numFmtId="0" fontId="8" fillId="0" borderId="26" xfId="1" applyFont="1" applyFill="1" applyBorder="1" applyAlignment="1" applyProtection="1">
      <alignment horizontal="center" vertical="center" wrapText="1"/>
    </xf>
    <xf numFmtId="0" fontId="42" fillId="0" borderId="28" xfId="1" applyFont="1" applyFill="1" applyBorder="1" applyAlignment="1" applyProtection="1">
      <alignment horizontal="center" vertical="center" wrapText="1"/>
    </xf>
    <xf numFmtId="0" fontId="9" fillId="0" borderId="76" xfId="5" applyFont="1" applyFill="1" applyBorder="1" applyAlignment="1">
      <alignment vertical="center" wrapText="1"/>
    </xf>
    <xf numFmtId="0" fontId="9" fillId="0" borderId="61" xfId="5" applyFont="1" applyFill="1" applyBorder="1" applyAlignment="1">
      <alignment vertical="center" wrapText="1"/>
    </xf>
    <xf numFmtId="0" fontId="9" fillId="0" borderId="31" xfId="5" applyFont="1" applyFill="1" applyBorder="1" applyAlignment="1">
      <alignment horizontal="left" vertical="center"/>
    </xf>
    <xf numFmtId="0" fontId="9" fillId="0" borderId="0" xfId="5" quotePrefix="1" applyFont="1" applyFill="1" applyBorder="1" applyAlignment="1">
      <alignment horizontal="left" vertical="center"/>
    </xf>
    <xf numFmtId="0" fontId="9" fillId="0" borderId="7" xfId="5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9" fillId="0" borderId="7" xfId="5" applyFont="1" applyFill="1" applyBorder="1" applyAlignment="1">
      <alignment horizontal="left" vertical="center" wrapText="1"/>
    </xf>
    <xf numFmtId="0" fontId="18" fillId="0" borderId="7" xfId="1" applyFont="1" applyBorder="1" applyAlignment="1">
      <alignment horizontal="left" vertical="center" wrapText="1"/>
    </xf>
    <xf numFmtId="0" fontId="9" fillId="0" borderId="31" xfId="5" applyFont="1" applyFill="1" applyBorder="1" applyAlignment="1">
      <alignment horizontal="left" vertical="center" wrapText="1"/>
    </xf>
    <xf numFmtId="0" fontId="18" fillId="0" borderId="31" xfId="1" applyFont="1" applyBorder="1" applyAlignment="1">
      <alignment horizontal="left" vertical="center" wrapText="1"/>
    </xf>
    <xf numFmtId="0" fontId="9" fillId="0" borderId="6" xfId="5" applyFont="1" applyFill="1" applyBorder="1" applyAlignment="1">
      <alignment horizontal="left" vertical="center" wrapText="1"/>
    </xf>
    <xf numFmtId="0" fontId="18" fillId="0" borderId="6" xfId="1" applyFont="1" applyBorder="1" applyAlignment="1">
      <alignment horizontal="left" vertical="center" wrapText="1"/>
    </xf>
    <xf numFmtId="0" fontId="9" fillId="0" borderId="31" xfId="5" applyFont="1" applyFill="1" applyBorder="1" applyAlignment="1">
      <alignment vertical="center" wrapText="1"/>
    </xf>
    <xf numFmtId="0" fontId="18" fillId="0" borderId="31" xfId="1" applyFont="1" applyBorder="1" applyAlignment="1">
      <alignment vertical="center" wrapText="1"/>
    </xf>
    <xf numFmtId="0" fontId="9" fillId="0" borderId="31" xfId="5" applyFont="1" applyFill="1" applyBorder="1" applyAlignment="1">
      <alignment horizontal="left" wrapText="1"/>
    </xf>
    <xf numFmtId="0" fontId="9" fillId="0" borderId="7" xfId="5" applyFont="1" applyFill="1" applyBorder="1" applyAlignment="1">
      <alignment vertical="center" wrapText="1"/>
    </xf>
    <xf numFmtId="0" fontId="18" fillId="0" borderId="7" xfId="1" applyFont="1" applyBorder="1" applyAlignment="1">
      <alignment vertical="center" wrapText="1"/>
    </xf>
    <xf numFmtId="0" fontId="9" fillId="0" borderId="76" xfId="1" applyFont="1" applyFill="1" applyBorder="1" applyAlignment="1">
      <alignment vertical="center" wrapText="1"/>
    </xf>
    <xf numFmtId="0" fontId="18" fillId="0" borderId="76" xfId="1" applyFont="1" applyBorder="1" applyAlignment="1">
      <alignment vertical="center" wrapText="1"/>
    </xf>
    <xf numFmtId="0" fontId="9" fillId="0" borderId="25" xfId="5" quotePrefix="1" applyFont="1" applyFill="1" applyBorder="1" applyAlignment="1">
      <alignment horizontal="left" vertical="center" wrapText="1"/>
    </xf>
    <xf numFmtId="0" fontId="18" fillId="0" borderId="25" xfId="1" applyFont="1" applyBorder="1" applyAlignment="1">
      <alignment horizontal="left" vertical="center" wrapText="1"/>
    </xf>
    <xf numFmtId="0" fontId="9" fillId="0" borderId="7" xfId="5" quotePrefix="1" applyFont="1" applyFill="1" applyBorder="1" applyAlignment="1">
      <alignment horizontal="left" wrapText="1"/>
    </xf>
    <xf numFmtId="0" fontId="18" fillId="0" borderId="7" xfId="1" applyFont="1" applyBorder="1" applyAlignment="1">
      <alignment horizontal="left" wrapText="1"/>
    </xf>
    <xf numFmtId="0" fontId="9" fillId="0" borderId="0" xfId="5" quotePrefix="1" applyFont="1" applyFill="1" applyBorder="1" applyAlignment="1">
      <alignment horizontal="left" vertical="center" wrapText="1"/>
    </xf>
    <xf numFmtId="0" fontId="9" fillId="0" borderId="6" xfId="5" quotePrefix="1" applyFont="1" applyFill="1" applyBorder="1" applyAlignment="1">
      <alignment horizontal="left" vertical="center" wrapText="1"/>
    </xf>
    <xf numFmtId="0" fontId="9" fillId="0" borderId="31" xfId="1" applyFont="1" applyFill="1" applyBorder="1" applyAlignment="1">
      <alignment vertical="center" wrapText="1"/>
    </xf>
    <xf numFmtId="0" fontId="9" fillId="0" borderId="31" xfId="5" quotePrefix="1" applyFont="1" applyFill="1" applyBorder="1" applyAlignment="1">
      <alignment horizontal="left" vertical="center"/>
    </xf>
    <xf numFmtId="0" fontId="9" fillId="0" borderId="31" xfId="5" quotePrefix="1" applyFont="1" applyFill="1" applyBorder="1" applyAlignment="1">
      <alignment horizontal="left" vertical="center" wrapText="1"/>
    </xf>
    <xf numFmtId="0" fontId="9" fillId="0" borderId="76" xfId="5" quotePrefix="1" applyFont="1" applyFill="1" applyBorder="1" applyAlignment="1">
      <alignment horizontal="left" vertical="center" wrapText="1"/>
    </xf>
    <xf numFmtId="0" fontId="18" fillId="0" borderId="76" xfId="1" applyFont="1" applyBorder="1" applyAlignment="1">
      <alignment horizontal="left" vertical="center" wrapText="1"/>
    </xf>
    <xf numFmtId="0" fontId="9" fillId="0" borderId="7" xfId="5" quotePrefix="1" applyFont="1" applyFill="1" applyBorder="1" applyAlignment="1">
      <alignment horizontal="left" vertical="center"/>
    </xf>
    <xf numFmtId="0" fontId="9" fillId="0" borderId="6" xfId="5" applyFont="1" applyFill="1" applyBorder="1" applyAlignment="1">
      <alignment horizontal="left" vertical="center"/>
    </xf>
    <xf numFmtId="0" fontId="9" fillId="0" borderId="31" xfId="1" applyFont="1" applyFill="1" applyBorder="1" applyAlignment="1">
      <alignment horizontal="left" vertical="center" wrapText="1"/>
    </xf>
    <xf numFmtId="0" fontId="9" fillId="0" borderId="32" xfId="1" applyFont="1" applyFill="1" applyBorder="1" applyAlignment="1">
      <alignment horizontal="left" vertical="center" wrapText="1"/>
    </xf>
    <xf numFmtId="0" fontId="18" fillId="0" borderId="0" xfId="1" applyFont="1" applyBorder="1" applyAlignment="1">
      <alignment horizontal="left" vertical="center" wrapText="1"/>
    </xf>
    <xf numFmtId="0" fontId="5" fillId="8" borderId="0" xfId="1" applyFont="1" applyFill="1" applyBorder="1" applyAlignment="1">
      <alignment horizontal="left" vertical="center" wrapText="1"/>
    </xf>
    <xf numFmtId="0" fontId="7" fillId="8" borderId="0" xfId="1" applyFont="1" applyFill="1" applyBorder="1" applyAlignment="1">
      <alignment vertical="center" wrapText="1"/>
    </xf>
    <xf numFmtId="0" fontId="8" fillId="8" borderId="0" xfId="1" applyFont="1" applyFill="1" applyBorder="1" applyAlignment="1">
      <alignment vertical="center" wrapText="1"/>
    </xf>
    <xf numFmtId="164" fontId="5" fillId="8" borderId="0" xfId="1" applyNumberFormat="1" applyFont="1" applyFill="1" applyBorder="1" applyAlignment="1">
      <alignment horizontal="left" wrapText="1"/>
    </xf>
    <xf numFmtId="0" fontId="42" fillId="0" borderId="34" xfId="1" applyFont="1" applyFill="1" applyBorder="1" applyAlignment="1" applyProtection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8" fillId="0" borderId="34" xfId="1" applyFont="1" applyFill="1" applyBorder="1" applyAlignment="1" applyProtection="1">
      <alignment horizontal="center" vertical="center" wrapText="1"/>
    </xf>
    <xf numFmtId="0" fontId="41" fillId="7" borderId="26" xfId="1" applyFont="1" applyFill="1" applyBorder="1" applyAlignment="1">
      <alignment horizontal="center" vertical="center"/>
    </xf>
    <xf numFmtId="0" fontId="41" fillId="7" borderId="34" xfId="1" applyFont="1" applyFill="1" applyBorder="1" applyAlignment="1">
      <alignment horizontal="center" vertical="center"/>
    </xf>
    <xf numFmtId="0" fontId="9" fillId="0" borderId="6" xfId="5" quotePrefix="1" applyFont="1" applyFill="1" applyBorder="1" applyAlignment="1">
      <alignment horizontal="left" vertical="center"/>
    </xf>
    <xf numFmtId="0" fontId="5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4" borderId="0" xfId="1" applyFont="1" applyFill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 wrapText="1"/>
      <protection locked="0"/>
    </xf>
    <xf numFmtId="0" fontId="11" fillId="0" borderId="76" xfId="5" quotePrefix="1" applyFont="1" applyFill="1" applyBorder="1" applyAlignment="1">
      <alignment horizontal="left" vertical="center"/>
    </xf>
    <xf numFmtId="0" fontId="9" fillId="0" borderId="41" xfId="5" quotePrefix="1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10">
    <cellStyle name="Normal 2" xfId="1"/>
    <cellStyle name="Normal 3" xfId="2"/>
    <cellStyle name="Normal 3 2" xfId="3"/>
    <cellStyle name="Normal 4" xfId="4"/>
    <cellStyle name="Normal_EBK_PROJECT_2001-last" xfId="5"/>
    <cellStyle name="Normal_EBK-2002-draft" xfId="6"/>
    <cellStyle name="Normal_MAKET" xfId="7"/>
    <cellStyle name="Normal_Sheet1" xfId="8"/>
    <cellStyle name="Normal_Sheet2" xfId="9"/>
    <cellStyle name="Нормален" xfId="0" builtinId="0"/>
  </cellStyles>
  <dxfs count="4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Boyadzhieva/Desktop/&#1052;&#1072;&#1082;&#1077;&#1090;&#1080;%202013/&#1058;&#1088;&#1080;&#1084;&#1077;&#1089;&#1077;&#1095;&#1077;&#1085;%20&#1086;&#1090;&#1095;&#1077;&#1090;/B3_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Gerasimova/Local%20Settings/Temporary%20Internet%20Files/OLKE/B3_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KET"/>
      <sheetName val="Otchet"/>
      <sheetName val="Задължения и ангажименти"/>
      <sheetName val="INF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KET"/>
      <sheetName val="Otchet"/>
      <sheetName val="Задължения и ангажименти"/>
      <sheetName val="list"/>
      <sheetName val="INF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filterMode="1"/>
  <dimension ref="A1:IJ2095"/>
  <sheetViews>
    <sheetView tabSelected="1" topLeftCell="B2" zoomScale="62" zoomScaleNormal="62" workbookViewId="0">
      <selection activeCell="B589" sqref="A589:XFD589"/>
    </sheetView>
  </sheetViews>
  <sheetFormatPr defaultColWidth="9.109375" defaultRowHeight="15.6"/>
  <cols>
    <col min="1" max="1" width="5.33203125" style="96" hidden="1" customWidth="1"/>
    <col min="2" max="2" width="10.109375" style="96" customWidth="1"/>
    <col min="3" max="3" width="13.33203125" style="96" customWidth="1"/>
    <col min="4" max="4" width="90.44140625" style="97" customWidth="1"/>
    <col min="5" max="5" width="18.6640625" style="96" customWidth="1"/>
    <col min="6" max="7" width="17.6640625" style="96" customWidth="1"/>
    <col min="8" max="8" width="20" style="660" bestFit="1" customWidth="1"/>
    <col min="9" max="9" width="17.6640625" style="96" customWidth="1"/>
    <col min="10" max="10" width="9.88671875" style="102" hidden="1" customWidth="1"/>
    <col min="11" max="11" width="1.5546875" style="103" customWidth="1"/>
    <col min="12" max="13" width="21.6640625" style="96" hidden="1" customWidth="1"/>
    <col min="14" max="15" width="21.6640625" style="100" hidden="1" customWidth="1"/>
    <col min="16" max="16" width="1.5546875" style="138" hidden="1" customWidth="1"/>
    <col min="17" max="18" width="21.6640625" style="96" hidden="1" customWidth="1"/>
    <col min="19" max="20" width="21.6640625" style="100" hidden="1" customWidth="1"/>
    <col min="21" max="21" width="21.6640625" style="96" hidden="1" customWidth="1"/>
    <col min="22" max="23" width="21.6640625" style="100" hidden="1" customWidth="1"/>
    <col min="24" max="24" width="30" style="96" hidden="1" customWidth="1"/>
    <col min="25" max="25" width="11.6640625" style="96" hidden="1" customWidth="1"/>
    <col min="26" max="26" width="0" style="96" hidden="1" customWidth="1"/>
    <col min="27" max="16384" width="9.109375" style="96"/>
  </cols>
  <sheetData>
    <row r="1" spans="1:25" ht="18.75" hidden="1" customHeight="1">
      <c r="A1" s="96" t="s">
        <v>982</v>
      </c>
      <c r="B1" s="96" t="s">
        <v>983</v>
      </c>
      <c r="C1" s="96" t="s">
        <v>984</v>
      </c>
      <c r="D1" s="97" t="s">
        <v>985</v>
      </c>
      <c r="E1" s="96" t="s">
        <v>986</v>
      </c>
      <c r="F1" s="96" t="s">
        <v>987</v>
      </c>
      <c r="G1" s="96" t="s">
        <v>987</v>
      </c>
      <c r="H1" s="660" t="s">
        <v>987</v>
      </c>
      <c r="I1" s="96" t="s">
        <v>987</v>
      </c>
      <c r="J1" s="98" t="s">
        <v>1682</v>
      </c>
      <c r="K1" s="99"/>
      <c r="L1" s="96" t="s">
        <v>988</v>
      </c>
      <c r="M1" s="96" t="s">
        <v>989</v>
      </c>
      <c r="N1" s="100" t="s">
        <v>990</v>
      </c>
      <c r="O1" s="100" t="s">
        <v>991</v>
      </c>
      <c r="P1" s="101"/>
      <c r="Q1" s="96" t="s">
        <v>988</v>
      </c>
      <c r="R1" s="96" t="s">
        <v>989</v>
      </c>
      <c r="S1" s="100" t="s">
        <v>990</v>
      </c>
      <c r="T1" s="100" t="s">
        <v>991</v>
      </c>
      <c r="U1" s="96" t="s">
        <v>989</v>
      </c>
      <c r="V1" s="100" t="s">
        <v>990</v>
      </c>
      <c r="W1" s="100" t="s">
        <v>991</v>
      </c>
      <c r="Y1" s="429"/>
    </row>
    <row r="2" spans="1:25" ht="12.75" customHeight="1">
      <c r="A2" s="96">
        <v>4</v>
      </c>
      <c r="J2" s="102">
        <v>1</v>
      </c>
      <c r="P2" s="104"/>
    </row>
    <row r="3" spans="1:25">
      <c r="E3" s="105"/>
      <c r="J3" s="102">
        <v>1</v>
      </c>
      <c r="L3" s="105"/>
      <c r="N3" s="106"/>
      <c r="P3" s="104"/>
      <c r="Q3" s="105"/>
      <c r="S3" s="106"/>
      <c r="V3" s="106"/>
    </row>
    <row r="4" spans="1:25">
      <c r="E4" s="107"/>
      <c r="J4" s="102">
        <v>1</v>
      </c>
      <c r="L4" s="107"/>
      <c r="P4" s="104"/>
      <c r="Q4" s="107"/>
    </row>
    <row r="5" spans="1:25">
      <c r="C5" s="1"/>
      <c r="E5" s="96" t="s">
        <v>1662</v>
      </c>
      <c r="F5" s="96" t="s">
        <v>1662</v>
      </c>
      <c r="G5" s="96" t="s">
        <v>1662</v>
      </c>
      <c r="H5" s="660" t="s">
        <v>1662</v>
      </c>
      <c r="I5" s="96" t="s">
        <v>1662</v>
      </c>
      <c r="J5" s="102">
        <v>1</v>
      </c>
      <c r="L5" s="96" t="s">
        <v>1662</v>
      </c>
      <c r="M5" s="96" t="s">
        <v>1662</v>
      </c>
      <c r="N5" s="100" t="s">
        <v>1662</v>
      </c>
      <c r="O5" s="100" t="s">
        <v>1662</v>
      </c>
      <c r="P5" s="104"/>
      <c r="Q5" s="96" t="s">
        <v>1662</v>
      </c>
      <c r="R5" s="96" t="s">
        <v>1662</v>
      </c>
      <c r="S5" s="100" t="s">
        <v>1662</v>
      </c>
      <c r="T5" s="100" t="s">
        <v>1662</v>
      </c>
      <c r="U5" s="96" t="s">
        <v>1662</v>
      </c>
      <c r="V5" s="100" t="s">
        <v>1662</v>
      </c>
      <c r="W5" s="100" t="s">
        <v>1662</v>
      </c>
    </row>
    <row r="6" spans="1:25">
      <c r="C6" s="108"/>
      <c r="D6" s="109"/>
      <c r="E6" s="107"/>
      <c r="F6" s="96" t="s">
        <v>1662</v>
      </c>
      <c r="G6" s="96" t="s">
        <v>1662</v>
      </c>
      <c r="H6" s="660" t="s">
        <v>1662</v>
      </c>
      <c r="I6" s="96" t="s">
        <v>1662</v>
      </c>
      <c r="J6" s="102">
        <v>1</v>
      </c>
      <c r="L6" s="107"/>
      <c r="M6" s="96" t="s">
        <v>1662</v>
      </c>
      <c r="O6" s="100" t="s">
        <v>1662</v>
      </c>
      <c r="P6" s="104"/>
      <c r="Q6" s="107"/>
      <c r="R6" s="96" t="s">
        <v>1662</v>
      </c>
      <c r="T6" s="100" t="s">
        <v>1662</v>
      </c>
      <c r="U6" s="96" t="s">
        <v>1662</v>
      </c>
      <c r="W6" s="100" t="s">
        <v>1662</v>
      </c>
    </row>
    <row r="7" spans="1:25" ht="49.5" customHeight="1">
      <c r="B7" s="795" t="s">
        <v>808</v>
      </c>
      <c r="C7" s="796"/>
      <c r="D7" s="796"/>
      <c r="F7" s="110"/>
      <c r="G7" s="110"/>
      <c r="H7" s="661"/>
      <c r="I7" s="110"/>
      <c r="J7" s="102">
        <v>1</v>
      </c>
      <c r="L7" s="107"/>
      <c r="M7" s="96" t="s">
        <v>1662</v>
      </c>
      <c r="O7" s="100" t="s">
        <v>1662</v>
      </c>
      <c r="P7" s="104"/>
      <c r="Q7" s="107"/>
      <c r="R7" s="96" t="s">
        <v>1662</v>
      </c>
      <c r="T7" s="100" t="s">
        <v>1662</v>
      </c>
      <c r="U7" s="96" t="s">
        <v>1662</v>
      </c>
      <c r="W7" s="100" t="s">
        <v>1662</v>
      </c>
    </row>
    <row r="8" spans="1:25">
      <c r="C8" s="108"/>
      <c r="D8" s="109"/>
      <c r="E8" s="110" t="s">
        <v>1663</v>
      </c>
      <c r="F8" s="110" t="s">
        <v>770</v>
      </c>
      <c r="G8" s="110"/>
      <c r="H8" s="661"/>
      <c r="I8" s="110"/>
      <c r="J8" s="102">
        <v>1</v>
      </c>
      <c r="L8" s="107"/>
      <c r="M8" s="96" t="s">
        <v>1662</v>
      </c>
      <c r="O8" s="100" t="s">
        <v>1662</v>
      </c>
      <c r="P8" s="104"/>
      <c r="Q8" s="107"/>
      <c r="R8" s="96" t="s">
        <v>1662</v>
      </c>
      <c r="T8" s="100" t="s">
        <v>1662</v>
      </c>
      <c r="U8" s="96" t="s">
        <v>1662</v>
      </c>
      <c r="W8" s="100" t="s">
        <v>1662</v>
      </c>
    </row>
    <row r="9" spans="1:25" ht="36.75" customHeight="1">
      <c r="B9" s="797" t="s">
        <v>1678</v>
      </c>
      <c r="C9" s="798"/>
      <c r="D9" s="798"/>
      <c r="E9" s="722">
        <v>41640</v>
      </c>
      <c r="F9" s="722">
        <v>43100</v>
      </c>
      <c r="G9" s="110"/>
      <c r="H9" s="661"/>
      <c r="I9" s="110"/>
      <c r="J9" s="102">
        <v>1</v>
      </c>
      <c r="L9" s="107"/>
      <c r="M9" s="96" t="s">
        <v>1662</v>
      </c>
      <c r="O9" s="100" t="s">
        <v>1662</v>
      </c>
      <c r="P9" s="104"/>
      <c r="Q9" s="107"/>
      <c r="R9" s="96" t="s">
        <v>1662</v>
      </c>
      <c r="T9" s="100" t="s">
        <v>1662</v>
      </c>
      <c r="U9" s="96" t="s">
        <v>1662</v>
      </c>
      <c r="W9" s="100" t="s">
        <v>1662</v>
      </c>
    </row>
    <row r="10" spans="1:25">
      <c r="B10" s="111" t="s">
        <v>706</v>
      </c>
      <c r="E10" s="723">
        <v>2014</v>
      </c>
      <c r="F10" s="723">
        <v>2017</v>
      </c>
      <c r="G10" s="110"/>
      <c r="H10" s="661"/>
      <c r="I10" s="110"/>
      <c r="J10" s="102">
        <v>1</v>
      </c>
      <c r="L10" s="107"/>
      <c r="M10" s="96" t="s">
        <v>1662</v>
      </c>
      <c r="O10" s="100" t="s">
        <v>1662</v>
      </c>
      <c r="P10" s="104"/>
      <c r="Q10" s="107"/>
      <c r="R10" s="96" t="s">
        <v>1662</v>
      </c>
      <c r="T10" s="100" t="s">
        <v>1662</v>
      </c>
      <c r="U10" s="96" t="s">
        <v>1662</v>
      </c>
      <c r="W10" s="100" t="s">
        <v>1662</v>
      </c>
    </row>
    <row r="11" spans="1:25" ht="10.5" customHeight="1" thickBot="1">
      <c r="B11" s="111"/>
      <c r="E11" s="111"/>
      <c r="G11" s="110"/>
      <c r="H11" s="661"/>
      <c r="I11" s="110"/>
      <c r="J11" s="102">
        <v>1</v>
      </c>
      <c r="L11" s="107"/>
      <c r="M11" s="96" t="s">
        <v>1662</v>
      </c>
      <c r="O11" s="100" t="s">
        <v>1662</v>
      </c>
      <c r="P11" s="104"/>
      <c r="Q11" s="107"/>
      <c r="R11" s="96" t="s">
        <v>1662</v>
      </c>
      <c r="T11" s="100" t="s">
        <v>1662</v>
      </c>
      <c r="U11" s="96" t="s">
        <v>1662</v>
      </c>
      <c r="W11" s="100" t="s">
        <v>1662</v>
      </c>
    </row>
    <row r="12" spans="1:25" ht="39" customHeight="1" thickTop="1" thickBot="1">
      <c r="B12" s="797" t="str">
        <f>VLOOKUP(F12,PRBK,2,FALSE)</f>
        <v>Маджарово</v>
      </c>
      <c r="C12" s="798"/>
      <c r="D12" s="798"/>
      <c r="E12" s="110" t="s">
        <v>1664</v>
      </c>
      <c r="F12" s="112" t="s">
        <v>571</v>
      </c>
      <c r="G12" s="110"/>
      <c r="H12" s="661"/>
      <c r="I12" s="110"/>
      <c r="J12" s="102">
        <v>1</v>
      </c>
      <c r="L12" s="107"/>
      <c r="M12" s="96" t="s">
        <v>1662</v>
      </c>
      <c r="O12" s="100" t="s">
        <v>1662</v>
      </c>
      <c r="P12" s="104"/>
      <c r="Q12" s="107"/>
      <c r="R12" s="96" t="s">
        <v>1662</v>
      </c>
      <c r="T12" s="100" t="s">
        <v>1662</v>
      </c>
      <c r="U12" s="96" t="s">
        <v>1662</v>
      </c>
      <c r="W12" s="100" t="s">
        <v>1662</v>
      </c>
    </row>
    <row r="13" spans="1:25" ht="16.2" thickTop="1">
      <c r="B13" s="111" t="s">
        <v>707</v>
      </c>
      <c r="E13" s="113" t="s">
        <v>1665</v>
      </c>
      <c r="F13" s="114" t="s">
        <v>1662</v>
      </c>
      <c r="G13" s="114" t="s">
        <v>1662</v>
      </c>
      <c r="H13" s="662" t="s">
        <v>1662</v>
      </c>
      <c r="I13" s="114" t="s">
        <v>1662</v>
      </c>
      <c r="J13" s="102">
        <v>1</v>
      </c>
      <c r="L13" s="107"/>
      <c r="M13" s="96" t="s">
        <v>1662</v>
      </c>
      <c r="O13" s="100" t="s">
        <v>1662</v>
      </c>
      <c r="P13" s="104"/>
      <c r="Q13" s="107"/>
      <c r="R13" s="96" t="s">
        <v>1662</v>
      </c>
      <c r="T13" s="100" t="s">
        <v>1662</v>
      </c>
      <c r="U13" s="96" t="s">
        <v>1662</v>
      </c>
      <c r="W13" s="100" t="s">
        <v>1662</v>
      </c>
    </row>
    <row r="14" spans="1:25" ht="8.1" customHeight="1">
      <c r="B14" s="111"/>
      <c r="F14" s="110"/>
      <c r="G14" s="110"/>
      <c r="H14" s="661"/>
      <c r="I14" s="110"/>
      <c r="J14" s="102">
        <v>1</v>
      </c>
      <c r="L14" s="113"/>
      <c r="M14" s="114"/>
      <c r="N14" s="115"/>
      <c r="O14" s="116"/>
      <c r="P14" s="104"/>
      <c r="Q14" s="113"/>
      <c r="R14" s="114"/>
      <c r="S14" s="115"/>
      <c r="T14" s="116"/>
      <c r="U14" s="114"/>
      <c r="V14" s="115"/>
      <c r="W14" s="116"/>
    </row>
    <row r="15" spans="1:25" ht="8.1" customHeight="1">
      <c r="B15" s="111"/>
      <c r="F15" s="110"/>
      <c r="G15" s="110"/>
      <c r="H15" s="661"/>
      <c r="I15" s="110"/>
      <c r="J15" s="102">
        <v>1</v>
      </c>
      <c r="L15" s="113"/>
      <c r="M15" s="114"/>
      <c r="N15" s="115"/>
      <c r="O15" s="116"/>
      <c r="P15" s="104"/>
      <c r="Q15" s="113"/>
      <c r="R15" s="114"/>
      <c r="S15" s="115"/>
      <c r="T15" s="116"/>
      <c r="U15" s="114"/>
      <c r="V15" s="115"/>
      <c r="W15" s="116"/>
    </row>
    <row r="16" spans="1:25" ht="18.75" customHeight="1">
      <c r="A16" s="108"/>
      <c r="B16" s="2"/>
      <c r="C16" s="2"/>
      <c r="D16" s="2"/>
      <c r="E16" s="1"/>
      <c r="F16" s="110"/>
      <c r="G16" s="110"/>
      <c r="H16" s="661"/>
      <c r="I16" s="110"/>
      <c r="J16" s="102">
        <v>1</v>
      </c>
      <c r="L16" s="113"/>
      <c r="M16" s="114"/>
      <c r="N16" s="115"/>
      <c r="O16" s="116"/>
      <c r="P16" s="104"/>
      <c r="Q16" s="113"/>
      <c r="R16" s="114"/>
      <c r="S16" s="115"/>
      <c r="T16" s="116"/>
      <c r="U16" s="114"/>
      <c r="V16" s="115"/>
      <c r="W16" s="116"/>
    </row>
    <row r="17" spans="1:25" ht="26.25" customHeight="1">
      <c r="A17" s="108"/>
      <c r="B17" s="2"/>
      <c r="C17" s="1"/>
      <c r="D17" s="110"/>
      <c r="E17" s="110"/>
      <c r="F17" s="110"/>
      <c r="G17" s="110"/>
      <c r="H17" s="661"/>
      <c r="I17" s="110"/>
      <c r="J17" s="102">
        <v>1</v>
      </c>
      <c r="N17" s="96"/>
      <c r="O17" s="96"/>
      <c r="P17" s="104"/>
      <c r="S17" s="96"/>
      <c r="T17" s="96"/>
      <c r="V17" s="96"/>
      <c r="W17" s="96"/>
    </row>
    <row r="18" spans="1:25" ht="16.2" thickBot="1">
      <c r="C18" s="108"/>
      <c r="D18" s="109"/>
      <c r="F18" s="117"/>
      <c r="G18" s="117"/>
      <c r="H18" s="663"/>
      <c r="I18" s="117" t="s">
        <v>1666</v>
      </c>
      <c r="J18" s="102">
        <v>1</v>
      </c>
      <c r="N18" s="96"/>
      <c r="O18" s="96"/>
      <c r="P18" s="104"/>
      <c r="S18" s="96"/>
      <c r="T18" s="96"/>
      <c r="V18" s="96"/>
      <c r="W18" s="96"/>
    </row>
    <row r="19" spans="1:25" ht="16.5" customHeight="1" thickBot="1">
      <c r="A19" s="108"/>
      <c r="B19" s="3"/>
      <c r="C19" s="601"/>
      <c r="D19" s="118" t="s">
        <v>1667</v>
      </c>
      <c r="E19" s="642" t="s">
        <v>807</v>
      </c>
      <c r="F19" s="642" t="s">
        <v>771</v>
      </c>
      <c r="G19" s="643" t="s">
        <v>773</v>
      </c>
      <c r="H19" s="664" t="s">
        <v>773</v>
      </c>
      <c r="I19" s="643" t="s">
        <v>773</v>
      </c>
      <c r="J19" s="102">
        <v>1</v>
      </c>
      <c r="K19" s="120"/>
      <c r="N19" s="96"/>
      <c r="O19" s="96"/>
      <c r="P19" s="104"/>
      <c r="S19" s="96"/>
      <c r="T19" s="96"/>
      <c r="V19" s="96"/>
      <c r="W19" s="96"/>
    </row>
    <row r="20" spans="1:25" ht="64.5" customHeight="1" thickBot="1">
      <c r="B20" s="121" t="s">
        <v>860</v>
      </c>
      <c r="C20" s="123" t="s">
        <v>1669</v>
      </c>
      <c r="D20" s="4" t="s">
        <v>1670</v>
      </c>
      <c r="E20" s="644">
        <v>2013</v>
      </c>
      <c r="F20" s="645">
        <v>2014</v>
      </c>
      <c r="G20" s="645">
        <v>2015</v>
      </c>
      <c r="H20" s="645">
        <v>2016</v>
      </c>
      <c r="I20" s="645">
        <v>2017</v>
      </c>
      <c r="J20" s="102">
        <v>1</v>
      </c>
      <c r="K20" s="120"/>
      <c r="N20" s="96"/>
      <c r="O20" s="96"/>
      <c r="P20" s="104"/>
      <c r="S20" s="96"/>
      <c r="T20" s="96"/>
      <c r="V20" s="96"/>
      <c r="W20" s="96"/>
    </row>
    <row r="21" spans="1:25" ht="18" thickBot="1">
      <c r="B21" s="124"/>
      <c r="C21" s="316"/>
      <c r="D21" s="126" t="s">
        <v>1671</v>
      </c>
      <c r="E21" s="189"/>
      <c r="F21" s="189"/>
      <c r="G21" s="189"/>
      <c r="H21" s="665"/>
      <c r="I21" s="439"/>
      <c r="J21" s="102">
        <v>1</v>
      </c>
      <c r="K21" s="120"/>
      <c r="N21" s="96"/>
      <c r="O21" s="96"/>
      <c r="P21" s="104"/>
      <c r="S21" s="96"/>
      <c r="T21" s="96"/>
      <c r="V21" s="96"/>
      <c r="W21" s="96"/>
    </row>
    <row r="22" spans="1:25" s="127" customFormat="1">
      <c r="A22" s="127">
        <v>5</v>
      </c>
      <c r="B22" s="5">
        <v>100</v>
      </c>
      <c r="C22" s="799" t="s">
        <v>1672</v>
      </c>
      <c r="D22" s="799"/>
      <c r="E22" s="376">
        <f>SUM(E23:E27)</f>
        <v>0</v>
      </c>
      <c r="F22" s="608">
        <f>SUM(F23:F27)</f>
        <v>3000</v>
      </c>
      <c r="G22" s="377">
        <f>SUM(G23:G27)</f>
        <v>3100</v>
      </c>
      <c r="H22" s="666">
        <f>SUM(H23:H27)</f>
        <v>3180</v>
      </c>
      <c r="I22" s="430">
        <f>SUM(I23:I27)</f>
        <v>3200</v>
      </c>
      <c r="J22" s="102">
        <f>(IF($E22&lt;&gt;0,$J$2,IF($I22&lt;&gt;0,$J$2,"")))</f>
        <v>1</v>
      </c>
      <c r="K22" s="129"/>
      <c r="P22" s="104"/>
      <c r="Y22" s="96"/>
    </row>
    <row r="23" spans="1:25" ht="18.75" hidden="1" customHeight="1">
      <c r="A23" s="96">
        <v>10</v>
      </c>
      <c r="B23" s="6"/>
      <c r="C23" s="7">
        <v>101</v>
      </c>
      <c r="D23" s="8" t="s">
        <v>1673</v>
      </c>
      <c r="E23" s="396"/>
      <c r="F23" s="396"/>
      <c r="G23" s="396"/>
      <c r="H23" s="710"/>
      <c r="I23" s="431"/>
      <c r="J23" s="102" t="str">
        <f t="shared" ref="J23:J86" si="0">(IF($E23&lt;&gt;0,$J$2,IF($I23&lt;&gt;0,$J$2,"")))</f>
        <v/>
      </c>
      <c r="K23" s="129"/>
      <c r="N23" s="96"/>
      <c r="O23" s="96"/>
      <c r="P23" s="104"/>
      <c r="S23" s="96"/>
      <c r="T23" s="96"/>
      <c r="V23" s="96"/>
      <c r="W23" s="96"/>
    </row>
    <row r="24" spans="1:25" ht="18.75" hidden="1" customHeight="1">
      <c r="A24" s="96">
        <v>15</v>
      </c>
      <c r="B24" s="6"/>
      <c r="C24" s="7">
        <v>102</v>
      </c>
      <c r="D24" s="9" t="s">
        <v>1674</v>
      </c>
      <c r="E24" s="396"/>
      <c r="F24" s="396"/>
      <c r="G24" s="396"/>
      <c r="H24" s="710"/>
      <c r="I24" s="431"/>
      <c r="J24" s="102" t="str">
        <f t="shared" si="0"/>
        <v/>
      </c>
      <c r="K24" s="129"/>
      <c r="N24" s="96"/>
      <c r="O24" s="96"/>
      <c r="P24" s="104"/>
      <c r="S24" s="96"/>
      <c r="T24" s="96"/>
      <c r="V24" s="96"/>
      <c r="W24" s="96"/>
      <c r="Y24" s="127"/>
    </row>
    <row r="25" spans="1:25" ht="18.75" customHeight="1">
      <c r="A25" s="96">
        <v>20</v>
      </c>
      <c r="B25" s="6"/>
      <c r="C25" s="7">
        <v>103</v>
      </c>
      <c r="D25" s="9" t="s">
        <v>1675</v>
      </c>
      <c r="E25" s="378"/>
      <c r="F25" s="378">
        <v>3000</v>
      </c>
      <c r="G25" s="378">
        <v>3100</v>
      </c>
      <c r="H25" s="667">
        <v>3180</v>
      </c>
      <c r="I25" s="130">
        <v>3200</v>
      </c>
      <c r="J25" s="102">
        <f t="shared" si="0"/>
        <v>1</v>
      </c>
      <c r="K25" s="129"/>
      <c r="N25" s="96"/>
      <c r="O25" s="96"/>
      <c r="P25" s="104"/>
      <c r="S25" s="96"/>
      <c r="T25" s="96"/>
      <c r="V25" s="96"/>
      <c r="W25" s="96"/>
    </row>
    <row r="26" spans="1:25" ht="18.75" hidden="1" customHeight="1">
      <c r="A26" s="96">
        <v>20</v>
      </c>
      <c r="B26" s="6"/>
      <c r="C26" s="7">
        <v>108</v>
      </c>
      <c r="D26" s="371" t="s">
        <v>992</v>
      </c>
      <c r="E26" s="396"/>
      <c r="F26" s="396"/>
      <c r="G26" s="396"/>
      <c r="H26" s="710"/>
      <c r="I26" s="431"/>
      <c r="J26" s="102" t="str">
        <f t="shared" si="0"/>
        <v/>
      </c>
      <c r="K26" s="129"/>
      <c r="N26" s="96"/>
      <c r="O26" s="96"/>
      <c r="P26" s="104"/>
      <c r="S26" s="96"/>
      <c r="T26" s="96"/>
      <c r="V26" s="96"/>
      <c r="W26" s="96"/>
    </row>
    <row r="27" spans="1:25" ht="30.75" hidden="1" customHeight="1">
      <c r="A27" s="131">
        <v>21</v>
      </c>
      <c r="B27" s="6"/>
      <c r="C27" s="7">
        <v>109</v>
      </c>
      <c r="D27" s="372" t="s">
        <v>308</v>
      </c>
      <c r="E27" s="396"/>
      <c r="F27" s="396"/>
      <c r="G27" s="396"/>
      <c r="H27" s="710"/>
      <c r="I27" s="431"/>
      <c r="J27" s="102" t="str">
        <f t="shared" si="0"/>
        <v/>
      </c>
      <c r="K27" s="129"/>
      <c r="N27" s="96"/>
      <c r="O27" s="96"/>
      <c r="P27" s="104"/>
      <c r="S27" s="96"/>
      <c r="T27" s="96"/>
      <c r="V27" s="96"/>
      <c r="W27" s="96"/>
    </row>
    <row r="28" spans="1:25" s="132" customFormat="1" hidden="1">
      <c r="A28" s="132">
        <v>25</v>
      </c>
      <c r="B28" s="10">
        <v>200</v>
      </c>
      <c r="C28" s="776" t="s">
        <v>1676</v>
      </c>
      <c r="D28" s="776"/>
      <c r="E28" s="379">
        <f>SUM(E29:E32)</f>
        <v>0</v>
      </c>
      <c r="F28" s="379">
        <f>SUM(F29:F32)</f>
        <v>0</v>
      </c>
      <c r="G28" s="379">
        <f>SUM(G29:G32)</f>
        <v>0</v>
      </c>
      <c r="H28" s="668">
        <f>SUM(H29:H32)</f>
        <v>0</v>
      </c>
      <c r="I28" s="133">
        <f>SUM(I29:I32)</f>
        <v>0</v>
      </c>
      <c r="J28" s="102" t="str">
        <f t="shared" si="0"/>
        <v/>
      </c>
      <c r="K28" s="129"/>
      <c r="P28" s="104"/>
      <c r="Y28" s="96"/>
    </row>
    <row r="29" spans="1:25" ht="16.2" hidden="1">
      <c r="A29" s="96">
        <v>30</v>
      </c>
      <c r="B29" s="11"/>
      <c r="C29" s="7">
        <v>201</v>
      </c>
      <c r="D29" s="8" t="s">
        <v>1677</v>
      </c>
      <c r="E29" s="396"/>
      <c r="F29" s="396"/>
      <c r="G29" s="396"/>
      <c r="H29" s="710"/>
      <c r="I29" s="431"/>
      <c r="J29" s="102" t="str">
        <f t="shared" si="0"/>
        <v/>
      </c>
      <c r="K29" s="129"/>
      <c r="N29" s="96"/>
      <c r="O29" s="96"/>
      <c r="P29" s="104"/>
      <c r="S29" s="96"/>
      <c r="T29" s="96"/>
      <c r="V29" s="96"/>
      <c r="W29" s="96"/>
    </row>
    <row r="30" spans="1:25" ht="16.2" hidden="1">
      <c r="A30" s="96">
        <v>35</v>
      </c>
      <c r="B30" s="11"/>
      <c r="C30" s="7">
        <v>202</v>
      </c>
      <c r="D30" s="9" t="s">
        <v>935</v>
      </c>
      <c r="E30" s="396"/>
      <c r="F30" s="396"/>
      <c r="G30" s="396"/>
      <c r="H30" s="710"/>
      <c r="I30" s="431"/>
      <c r="J30" s="102" t="str">
        <f t="shared" si="0"/>
        <v/>
      </c>
      <c r="K30" s="129"/>
      <c r="N30" s="96"/>
      <c r="O30" s="96"/>
      <c r="P30" s="104"/>
      <c r="S30" s="96"/>
      <c r="T30" s="96"/>
      <c r="V30" s="96"/>
      <c r="W30" s="96"/>
      <c r="Y30" s="132"/>
    </row>
    <row r="31" spans="1:25" ht="16.2" hidden="1">
      <c r="A31" s="96">
        <v>40</v>
      </c>
      <c r="B31" s="11"/>
      <c r="C31" s="7">
        <v>203</v>
      </c>
      <c r="D31" s="9" t="s">
        <v>936</v>
      </c>
      <c r="E31" s="396"/>
      <c r="F31" s="396"/>
      <c r="G31" s="396"/>
      <c r="H31" s="710"/>
      <c r="I31" s="431"/>
      <c r="J31" s="102" t="str">
        <f t="shared" si="0"/>
        <v/>
      </c>
      <c r="K31" s="129"/>
      <c r="N31" s="96"/>
      <c r="O31" s="96"/>
      <c r="P31" s="104"/>
      <c r="S31" s="96"/>
      <c r="T31" s="96"/>
      <c r="V31" s="96"/>
      <c r="W31" s="96"/>
    </row>
    <row r="32" spans="1:25" ht="16.2" hidden="1">
      <c r="A32" s="96">
        <v>45</v>
      </c>
      <c r="B32" s="11"/>
      <c r="C32" s="7">
        <v>204</v>
      </c>
      <c r="D32" s="12" t="s">
        <v>937</v>
      </c>
      <c r="E32" s="396"/>
      <c r="F32" s="396"/>
      <c r="G32" s="396"/>
      <c r="H32" s="710"/>
      <c r="I32" s="431"/>
      <c r="J32" s="102" t="str">
        <f t="shared" si="0"/>
        <v/>
      </c>
      <c r="K32" s="129"/>
      <c r="N32" s="96"/>
      <c r="O32" s="96"/>
      <c r="P32" s="104"/>
      <c r="S32" s="96"/>
      <c r="T32" s="96"/>
      <c r="V32" s="96"/>
      <c r="W32" s="96"/>
    </row>
    <row r="33" spans="1:25" s="132" customFormat="1" ht="32.25" hidden="1" customHeight="1">
      <c r="A33" s="132">
        <v>50</v>
      </c>
      <c r="B33" s="10">
        <v>400</v>
      </c>
      <c r="C33" s="777" t="s">
        <v>938</v>
      </c>
      <c r="D33" s="777"/>
      <c r="E33" s="379">
        <f>SUM(E34:E38)</f>
        <v>0</v>
      </c>
      <c r="F33" s="379">
        <f>SUM(F34:F38)</f>
        <v>0</v>
      </c>
      <c r="G33" s="379">
        <f>SUM(G34:G38)</f>
        <v>0</v>
      </c>
      <c r="H33" s="668">
        <f>SUM(H34:H38)</f>
        <v>0</v>
      </c>
      <c r="I33" s="133">
        <f>SUM(I34:I38)</f>
        <v>0</v>
      </c>
      <c r="J33" s="102" t="str">
        <f t="shared" si="0"/>
        <v/>
      </c>
      <c r="K33" s="129"/>
      <c r="P33" s="104"/>
      <c r="Y33" s="96"/>
    </row>
    <row r="34" spans="1:25" ht="35.25" hidden="1" customHeight="1">
      <c r="A34" s="96">
        <v>55</v>
      </c>
      <c r="B34" s="6"/>
      <c r="C34" s="7">
        <v>401</v>
      </c>
      <c r="D34" s="373" t="s">
        <v>939</v>
      </c>
      <c r="E34" s="396"/>
      <c r="F34" s="396"/>
      <c r="G34" s="396"/>
      <c r="H34" s="710"/>
      <c r="I34" s="431"/>
      <c r="J34" s="102" t="str">
        <f t="shared" si="0"/>
        <v/>
      </c>
      <c r="K34" s="129"/>
      <c r="N34" s="96"/>
      <c r="O34" s="96"/>
      <c r="P34" s="104"/>
      <c r="S34" s="96"/>
      <c r="T34" s="96"/>
      <c r="V34" s="96"/>
      <c r="W34" s="96"/>
    </row>
    <row r="35" spans="1:25" ht="32.25" hidden="1" customHeight="1">
      <c r="A35" s="96">
        <v>56</v>
      </c>
      <c r="B35" s="6"/>
      <c r="C35" s="7">
        <v>402</v>
      </c>
      <c r="D35" s="374" t="s">
        <v>940</v>
      </c>
      <c r="E35" s="396"/>
      <c r="F35" s="396"/>
      <c r="G35" s="396"/>
      <c r="H35" s="710"/>
      <c r="I35" s="431"/>
      <c r="J35" s="102" t="str">
        <f t="shared" si="0"/>
        <v/>
      </c>
      <c r="K35" s="129"/>
      <c r="N35" s="96"/>
      <c r="O35" s="96"/>
      <c r="P35" s="104"/>
      <c r="S35" s="96"/>
      <c r="T35" s="96"/>
      <c r="V35" s="96"/>
      <c r="W35" s="96"/>
      <c r="Y35" s="132"/>
    </row>
    <row r="36" spans="1:25" ht="29.25" hidden="1" customHeight="1">
      <c r="A36" s="96">
        <v>57</v>
      </c>
      <c r="B36" s="6"/>
      <c r="C36" s="7">
        <v>403</v>
      </c>
      <c r="D36" s="374" t="s">
        <v>941</v>
      </c>
      <c r="E36" s="396"/>
      <c r="F36" s="396"/>
      <c r="G36" s="396"/>
      <c r="H36" s="710"/>
      <c r="I36" s="431"/>
      <c r="J36" s="102" t="str">
        <f t="shared" si="0"/>
        <v/>
      </c>
      <c r="K36" s="129"/>
      <c r="N36" s="96"/>
      <c r="O36" s="96"/>
      <c r="P36" s="104"/>
      <c r="S36" s="96"/>
      <c r="T36" s="96"/>
      <c r="V36" s="96"/>
      <c r="W36" s="96"/>
    </row>
    <row r="37" spans="1:25" ht="24.75" hidden="1" customHeight="1">
      <c r="A37" s="131">
        <v>58</v>
      </c>
      <c r="B37" s="6"/>
      <c r="C37" s="7">
        <v>404</v>
      </c>
      <c r="D37" s="375" t="s">
        <v>942</v>
      </c>
      <c r="E37" s="396"/>
      <c r="F37" s="396"/>
      <c r="G37" s="396"/>
      <c r="H37" s="710"/>
      <c r="I37" s="431"/>
      <c r="J37" s="102" t="str">
        <f t="shared" si="0"/>
        <v/>
      </c>
      <c r="K37" s="129"/>
      <c r="N37" s="96"/>
      <c r="O37" s="96"/>
      <c r="P37" s="104"/>
      <c r="S37" s="96"/>
      <c r="T37" s="96"/>
      <c r="V37" s="96"/>
      <c r="W37" s="96"/>
    </row>
    <row r="38" spans="1:25" ht="16.2" hidden="1">
      <c r="A38" s="131">
        <v>59</v>
      </c>
      <c r="B38" s="6"/>
      <c r="C38" s="13">
        <v>411</v>
      </c>
      <c r="D38" s="441" t="s">
        <v>309</v>
      </c>
      <c r="E38" s="396"/>
      <c r="F38" s="396"/>
      <c r="G38" s="396"/>
      <c r="H38" s="710"/>
      <c r="I38" s="431"/>
      <c r="J38" s="102" t="str">
        <f t="shared" si="0"/>
        <v/>
      </c>
      <c r="K38" s="129"/>
      <c r="N38" s="96"/>
      <c r="O38" s="96"/>
      <c r="P38" s="104"/>
      <c r="S38" s="96"/>
      <c r="T38" s="96"/>
      <c r="V38" s="96"/>
      <c r="W38" s="96"/>
    </row>
    <row r="39" spans="1:25" s="132" customFormat="1" hidden="1">
      <c r="A39" s="136">
        <v>65</v>
      </c>
      <c r="B39" s="10">
        <v>800</v>
      </c>
      <c r="C39" s="780" t="s">
        <v>931</v>
      </c>
      <c r="D39" s="780"/>
      <c r="E39" s="397">
        <f>SUM(E40:E43)</f>
        <v>0</v>
      </c>
      <c r="F39" s="211">
        <f>SUM(F40:F43)</f>
        <v>0</v>
      </c>
      <c r="G39" s="137">
        <f>SUM(G40:G43)</f>
        <v>0</v>
      </c>
      <c r="H39" s="669">
        <f>SUM(H40:H43)</f>
        <v>0</v>
      </c>
      <c r="I39" s="137">
        <f>SUM(I40:I43)</f>
        <v>0</v>
      </c>
      <c r="J39" s="102" t="str">
        <f t="shared" si="0"/>
        <v/>
      </c>
      <c r="K39" s="129"/>
      <c r="P39" s="104"/>
      <c r="Y39" s="96"/>
    </row>
    <row r="40" spans="1:25" ht="16.2" hidden="1">
      <c r="A40" s="96">
        <v>70</v>
      </c>
      <c r="B40" s="14"/>
      <c r="C40" s="7">
        <v>801</v>
      </c>
      <c r="D40" s="8" t="s">
        <v>943</v>
      </c>
      <c r="E40" s="396"/>
      <c r="F40" s="135"/>
      <c r="G40" s="431"/>
      <c r="H40" s="711"/>
      <c r="I40" s="431"/>
      <c r="J40" s="102" t="str">
        <f t="shared" si="0"/>
        <v/>
      </c>
      <c r="K40" s="129"/>
      <c r="N40" s="96"/>
      <c r="O40" s="96"/>
      <c r="P40" s="104"/>
      <c r="S40" s="96"/>
      <c r="T40" s="96"/>
      <c r="V40" s="96"/>
      <c r="W40" s="96"/>
    </row>
    <row r="41" spans="1:25" ht="16.2" hidden="1">
      <c r="A41" s="96">
        <v>75</v>
      </c>
      <c r="B41" s="14"/>
      <c r="C41" s="7">
        <v>802</v>
      </c>
      <c r="D41" s="9" t="s">
        <v>944</v>
      </c>
      <c r="E41" s="396"/>
      <c r="F41" s="135"/>
      <c r="G41" s="431"/>
      <c r="H41" s="711"/>
      <c r="I41" s="431"/>
      <c r="J41" s="102" t="str">
        <f t="shared" si="0"/>
        <v/>
      </c>
      <c r="K41" s="129"/>
      <c r="N41" s="96"/>
      <c r="O41" s="96"/>
      <c r="P41" s="104"/>
      <c r="S41" s="96"/>
      <c r="T41" s="96"/>
      <c r="V41" s="96"/>
      <c r="W41" s="96"/>
      <c r="Y41" s="132"/>
    </row>
    <row r="42" spans="1:25" ht="16.2" hidden="1">
      <c r="A42" s="131">
        <v>80</v>
      </c>
      <c r="B42" s="14"/>
      <c r="C42" s="7">
        <v>804</v>
      </c>
      <c r="D42" s="9" t="s">
        <v>945</v>
      </c>
      <c r="E42" s="396"/>
      <c r="F42" s="135"/>
      <c r="G42" s="431"/>
      <c r="H42" s="711"/>
      <c r="I42" s="431"/>
      <c r="J42" s="102" t="str">
        <f t="shared" si="0"/>
        <v/>
      </c>
      <c r="K42" s="129"/>
      <c r="N42" s="96"/>
      <c r="O42" s="96"/>
      <c r="P42" s="104"/>
      <c r="S42" s="96"/>
      <c r="T42" s="96"/>
      <c r="V42" s="96"/>
      <c r="W42" s="96"/>
    </row>
    <row r="43" spans="1:25" ht="16.2" hidden="1">
      <c r="A43" s="131">
        <v>85</v>
      </c>
      <c r="B43" s="14"/>
      <c r="C43" s="7">
        <v>809</v>
      </c>
      <c r="D43" s="9" t="s">
        <v>946</v>
      </c>
      <c r="E43" s="396"/>
      <c r="F43" s="135"/>
      <c r="G43" s="431"/>
      <c r="H43" s="711"/>
      <c r="I43" s="431"/>
      <c r="J43" s="102" t="str">
        <f t="shared" si="0"/>
        <v/>
      </c>
      <c r="K43" s="129"/>
      <c r="N43" s="96"/>
      <c r="O43" s="96"/>
      <c r="P43" s="104"/>
      <c r="S43" s="96"/>
      <c r="T43" s="96"/>
      <c r="V43" s="96"/>
      <c r="W43" s="96"/>
    </row>
    <row r="44" spans="1:25" s="132" customFormat="1" hidden="1">
      <c r="A44" s="132">
        <v>95</v>
      </c>
      <c r="B44" s="10">
        <v>1000</v>
      </c>
      <c r="C44" s="776" t="s">
        <v>947</v>
      </c>
      <c r="D44" s="776"/>
      <c r="E44" s="397">
        <f>SUM(E45:E48)</f>
        <v>0</v>
      </c>
      <c r="F44" s="211">
        <f>SUM(F45:F48)</f>
        <v>0</v>
      </c>
      <c r="G44" s="137">
        <f>SUM(G45:G48)</f>
        <v>0</v>
      </c>
      <c r="H44" s="669">
        <f>SUM(H45:H48)</f>
        <v>0</v>
      </c>
      <c r="I44" s="137">
        <f>SUM(I45:I48)</f>
        <v>0</v>
      </c>
      <c r="J44" s="102" t="str">
        <f t="shared" si="0"/>
        <v/>
      </c>
      <c r="K44" s="129"/>
      <c r="P44" s="104"/>
      <c r="Y44" s="96"/>
    </row>
    <row r="45" spans="1:25" ht="16.2" hidden="1">
      <c r="A45" s="96">
        <v>100</v>
      </c>
      <c r="B45" s="14"/>
      <c r="C45" s="7">
        <v>1001</v>
      </c>
      <c r="D45" s="8" t="s">
        <v>948</v>
      </c>
      <c r="E45" s="396"/>
      <c r="F45" s="135"/>
      <c r="G45" s="431"/>
      <c r="H45" s="711"/>
      <c r="I45" s="431"/>
      <c r="J45" s="102" t="str">
        <f t="shared" si="0"/>
        <v/>
      </c>
      <c r="K45" s="129"/>
      <c r="N45" s="96"/>
      <c r="O45" s="96"/>
      <c r="P45" s="104"/>
      <c r="S45" s="96"/>
      <c r="T45" s="96"/>
      <c r="V45" s="96"/>
      <c r="W45" s="96"/>
    </row>
    <row r="46" spans="1:25" ht="22.5" hidden="1" customHeight="1">
      <c r="A46" s="96">
        <v>105</v>
      </c>
      <c r="B46" s="14"/>
      <c r="C46" s="7">
        <v>1002</v>
      </c>
      <c r="D46" s="9" t="s">
        <v>949</v>
      </c>
      <c r="E46" s="396"/>
      <c r="F46" s="135"/>
      <c r="G46" s="431"/>
      <c r="H46" s="711"/>
      <c r="I46" s="431"/>
      <c r="J46" s="102" t="str">
        <f t="shared" si="0"/>
        <v/>
      </c>
      <c r="K46" s="129"/>
      <c r="N46" s="96"/>
      <c r="O46" s="96"/>
      <c r="P46" s="104"/>
      <c r="S46" s="96"/>
      <c r="T46" s="96"/>
      <c r="V46" s="96"/>
      <c r="W46" s="96"/>
      <c r="Y46" s="132"/>
    </row>
    <row r="47" spans="1:25" ht="22.5" hidden="1" customHeight="1">
      <c r="A47" s="96">
        <v>110</v>
      </c>
      <c r="B47" s="14"/>
      <c r="C47" s="7">
        <v>1004</v>
      </c>
      <c r="D47" s="9" t="s">
        <v>950</v>
      </c>
      <c r="E47" s="396"/>
      <c r="F47" s="135"/>
      <c r="G47" s="431"/>
      <c r="H47" s="711"/>
      <c r="I47" s="431"/>
      <c r="J47" s="102" t="str">
        <f t="shared" si="0"/>
        <v/>
      </c>
      <c r="K47" s="129"/>
      <c r="N47" s="96"/>
      <c r="O47" s="96"/>
      <c r="P47" s="104"/>
      <c r="S47" s="96"/>
      <c r="T47" s="96"/>
      <c r="V47" s="96"/>
      <c r="W47" s="96"/>
    </row>
    <row r="48" spans="1:25" ht="16.2" hidden="1">
      <c r="A48" s="96">
        <v>125</v>
      </c>
      <c r="B48" s="14"/>
      <c r="C48" s="13">
        <v>1007</v>
      </c>
      <c r="D48" s="12" t="s">
        <v>951</v>
      </c>
      <c r="E48" s="396"/>
      <c r="F48" s="135"/>
      <c r="G48" s="431"/>
      <c r="H48" s="711"/>
      <c r="I48" s="431"/>
      <c r="J48" s="102" t="str">
        <f t="shared" si="0"/>
        <v/>
      </c>
      <c r="K48" s="129"/>
      <c r="N48" s="96"/>
      <c r="O48" s="96"/>
      <c r="P48" s="104"/>
      <c r="S48" s="96"/>
      <c r="T48" s="96"/>
      <c r="V48" s="96"/>
      <c r="W48" s="96"/>
    </row>
    <row r="49" spans="1:25" s="132" customFormat="1">
      <c r="A49" s="132">
        <v>130</v>
      </c>
      <c r="B49" s="10">
        <v>1300</v>
      </c>
      <c r="C49" s="780" t="s">
        <v>952</v>
      </c>
      <c r="D49" s="780"/>
      <c r="E49" s="397">
        <f>SUM(E50:E54)</f>
        <v>0</v>
      </c>
      <c r="F49" s="211">
        <f>SUM(F50:F54)</f>
        <v>76000</v>
      </c>
      <c r="G49" s="137">
        <f>SUM(G50:G54)</f>
        <v>73600</v>
      </c>
      <c r="H49" s="669">
        <f>SUM(H50:H54)</f>
        <v>74000</v>
      </c>
      <c r="I49" s="137">
        <f>SUM(I50:I54)</f>
        <v>74000</v>
      </c>
      <c r="J49" s="102">
        <f t="shared" si="0"/>
        <v>1</v>
      </c>
      <c r="K49" s="129"/>
      <c r="P49" s="104"/>
      <c r="Y49" s="96"/>
    </row>
    <row r="50" spans="1:25" ht="16.2">
      <c r="A50" s="96">
        <v>135</v>
      </c>
      <c r="B50" s="6"/>
      <c r="C50" s="15">
        <v>1301</v>
      </c>
      <c r="D50" s="8" t="s">
        <v>953</v>
      </c>
      <c r="E50" s="378"/>
      <c r="F50" s="380">
        <v>27000</v>
      </c>
      <c r="G50" s="130">
        <v>27000</v>
      </c>
      <c r="H50" s="670">
        <v>27000</v>
      </c>
      <c r="I50" s="130">
        <v>27000</v>
      </c>
      <c r="J50" s="102">
        <f t="shared" si="0"/>
        <v>1</v>
      </c>
      <c r="K50" s="129"/>
      <c r="N50" s="96"/>
      <c r="O50" s="96"/>
      <c r="P50" s="104"/>
      <c r="S50" s="96"/>
      <c r="T50" s="96"/>
      <c r="V50" s="96"/>
      <c r="W50" s="96"/>
    </row>
    <row r="51" spans="1:25" ht="16.2" hidden="1">
      <c r="A51" s="96">
        <v>140</v>
      </c>
      <c r="B51" s="6"/>
      <c r="C51" s="7">
        <v>1302</v>
      </c>
      <c r="D51" s="16" t="s">
        <v>954</v>
      </c>
      <c r="E51" s="378"/>
      <c r="F51" s="380"/>
      <c r="G51" s="130"/>
      <c r="H51" s="670"/>
      <c r="I51" s="130"/>
      <c r="J51" s="102" t="str">
        <f t="shared" si="0"/>
        <v/>
      </c>
      <c r="K51" s="129"/>
      <c r="N51" s="96"/>
      <c r="O51" s="96"/>
      <c r="P51" s="104"/>
      <c r="S51" s="96"/>
      <c r="T51" s="96"/>
      <c r="V51" s="96"/>
      <c r="W51" s="96"/>
      <c r="Y51" s="132"/>
    </row>
    <row r="52" spans="1:25" ht="16.2">
      <c r="A52" s="96">
        <v>145</v>
      </c>
      <c r="B52" s="6"/>
      <c r="C52" s="7">
        <v>1303</v>
      </c>
      <c r="D52" s="16" t="s">
        <v>955</v>
      </c>
      <c r="E52" s="378"/>
      <c r="F52" s="380">
        <v>32000</v>
      </c>
      <c r="G52" s="130">
        <v>31600</v>
      </c>
      <c r="H52" s="670">
        <v>32000</v>
      </c>
      <c r="I52" s="130">
        <v>32000</v>
      </c>
      <c r="J52" s="102">
        <f t="shared" si="0"/>
        <v>1</v>
      </c>
      <c r="K52" s="129"/>
      <c r="N52" s="96"/>
      <c r="O52" s="96"/>
      <c r="P52" s="104"/>
      <c r="S52" s="96"/>
      <c r="T52" s="96"/>
      <c r="V52" s="96"/>
      <c r="W52" s="96"/>
    </row>
    <row r="53" spans="1:25" ht="16.2">
      <c r="B53" s="6"/>
      <c r="C53" s="7">
        <v>1304</v>
      </c>
      <c r="D53" s="16" t="s">
        <v>956</v>
      </c>
      <c r="E53" s="378"/>
      <c r="F53" s="380">
        <v>15000</v>
      </c>
      <c r="G53" s="130">
        <v>15000</v>
      </c>
      <c r="H53" s="670">
        <v>15000</v>
      </c>
      <c r="I53" s="130">
        <v>15000</v>
      </c>
      <c r="J53" s="102">
        <f t="shared" si="0"/>
        <v>1</v>
      </c>
      <c r="K53" s="129"/>
      <c r="N53" s="96"/>
      <c r="O53" s="96"/>
      <c r="P53" s="104"/>
      <c r="S53" s="96"/>
      <c r="T53" s="96"/>
      <c r="V53" s="96"/>
      <c r="W53" s="96"/>
    </row>
    <row r="54" spans="1:25" s="138" customFormat="1">
      <c r="A54" s="138">
        <v>150</v>
      </c>
      <c r="B54" s="6"/>
      <c r="C54" s="7">
        <v>1308</v>
      </c>
      <c r="D54" s="16" t="s">
        <v>957</v>
      </c>
      <c r="E54" s="383"/>
      <c r="F54" s="382">
        <v>2000</v>
      </c>
      <c r="G54" s="140"/>
      <c r="H54" s="670"/>
      <c r="I54" s="130"/>
      <c r="J54" s="102" t="str">
        <f t="shared" si="0"/>
        <v/>
      </c>
      <c r="K54" s="129"/>
      <c r="P54" s="104"/>
      <c r="Y54" s="96"/>
    </row>
    <row r="55" spans="1:25" s="132" customFormat="1" hidden="1">
      <c r="A55" s="132">
        <v>160</v>
      </c>
      <c r="B55" s="10">
        <v>1400</v>
      </c>
      <c r="C55" s="776" t="s">
        <v>958</v>
      </c>
      <c r="D55" s="776"/>
      <c r="E55" s="137">
        <f>SUM(E56:E57)</f>
        <v>0</v>
      </c>
      <c r="F55" s="137">
        <f>SUM(F56:F57)</f>
        <v>0</v>
      </c>
      <c r="G55" s="137">
        <f>SUM(G56:G57)</f>
        <v>0</v>
      </c>
      <c r="H55" s="669">
        <f>SUM(H56:H57)</f>
        <v>0</v>
      </c>
      <c r="I55" s="137">
        <f>SUM(I56:I57)</f>
        <v>0</v>
      </c>
      <c r="J55" s="102" t="str">
        <f t="shared" si="0"/>
        <v/>
      </c>
      <c r="K55" s="129"/>
      <c r="P55" s="104"/>
      <c r="Y55" s="96"/>
    </row>
    <row r="56" spans="1:25" ht="21.75" hidden="1" customHeight="1">
      <c r="A56" s="96">
        <v>165</v>
      </c>
      <c r="B56" s="6"/>
      <c r="C56" s="15">
        <v>1401</v>
      </c>
      <c r="D56" s="8" t="s">
        <v>959</v>
      </c>
      <c r="E56" s="396"/>
      <c r="F56" s="135"/>
      <c r="G56" s="431"/>
      <c r="H56" s="711"/>
      <c r="I56" s="431"/>
      <c r="J56" s="102" t="str">
        <f t="shared" si="0"/>
        <v/>
      </c>
      <c r="K56" s="129"/>
      <c r="N56" s="96"/>
      <c r="O56" s="96"/>
      <c r="P56" s="104"/>
      <c r="S56" s="96"/>
      <c r="T56" s="96"/>
      <c r="V56" s="96"/>
      <c r="W56" s="96"/>
      <c r="Y56" s="138"/>
    </row>
    <row r="57" spans="1:25" ht="16.2" hidden="1">
      <c r="A57" s="96">
        <v>170</v>
      </c>
      <c r="B57" s="6"/>
      <c r="C57" s="13">
        <v>1402</v>
      </c>
      <c r="D57" s="17" t="s">
        <v>960</v>
      </c>
      <c r="E57" s="396"/>
      <c r="F57" s="135"/>
      <c r="G57" s="431"/>
      <c r="H57" s="711"/>
      <c r="I57" s="431"/>
      <c r="J57" s="102" t="str">
        <f t="shared" si="0"/>
        <v/>
      </c>
      <c r="K57" s="129"/>
      <c r="N57" s="96"/>
      <c r="O57" s="96"/>
      <c r="P57" s="104"/>
      <c r="S57" s="96"/>
      <c r="T57" s="96"/>
      <c r="V57" s="96"/>
      <c r="W57" s="96"/>
      <c r="Y57" s="132"/>
    </row>
    <row r="58" spans="1:25" s="132" customFormat="1" hidden="1">
      <c r="A58" s="132">
        <v>175</v>
      </c>
      <c r="B58" s="10">
        <v>1500</v>
      </c>
      <c r="C58" s="776" t="s">
        <v>961</v>
      </c>
      <c r="D58" s="776"/>
      <c r="E58" s="397">
        <f>SUM(E59:E60)</f>
        <v>0</v>
      </c>
      <c r="F58" s="211">
        <f>SUM(F59:F60)</f>
        <v>0</v>
      </c>
      <c r="G58" s="137">
        <f>SUM(G59:G60)</f>
        <v>0</v>
      </c>
      <c r="H58" s="669">
        <f>SUM(H59:H60)</f>
        <v>0</v>
      </c>
      <c r="I58" s="137">
        <f>SUM(I59:I60)</f>
        <v>0</v>
      </c>
      <c r="J58" s="102" t="str">
        <f t="shared" si="0"/>
        <v/>
      </c>
      <c r="K58" s="129"/>
      <c r="P58" s="104"/>
      <c r="Y58" s="96"/>
    </row>
    <row r="59" spans="1:25" ht="16.2" hidden="1">
      <c r="A59" s="96">
        <v>180</v>
      </c>
      <c r="B59" s="6"/>
      <c r="C59" s="15">
        <v>1501</v>
      </c>
      <c r="D59" s="18" t="s">
        <v>962</v>
      </c>
      <c r="E59" s="396"/>
      <c r="F59" s="135"/>
      <c r="G59" s="431"/>
      <c r="H59" s="711"/>
      <c r="I59" s="431"/>
      <c r="J59" s="102" t="str">
        <f t="shared" si="0"/>
        <v/>
      </c>
      <c r="K59" s="129"/>
      <c r="N59" s="96"/>
      <c r="O59" s="96"/>
      <c r="P59" s="104"/>
      <c r="S59" s="96"/>
      <c r="T59" s="96"/>
      <c r="V59" s="96"/>
      <c r="W59" s="96"/>
    </row>
    <row r="60" spans="1:25" ht="16.2" hidden="1">
      <c r="A60" s="96">
        <v>185</v>
      </c>
      <c r="B60" s="6"/>
      <c r="C60" s="13">
        <v>1502</v>
      </c>
      <c r="D60" s="19" t="s">
        <v>963</v>
      </c>
      <c r="E60" s="396"/>
      <c r="F60" s="135"/>
      <c r="G60" s="431"/>
      <c r="H60" s="711"/>
      <c r="I60" s="431"/>
      <c r="J60" s="102" t="str">
        <f t="shared" si="0"/>
        <v/>
      </c>
      <c r="K60" s="129"/>
      <c r="N60" s="96"/>
      <c r="O60" s="96"/>
      <c r="P60" s="104"/>
      <c r="S60" s="96"/>
      <c r="T60" s="96"/>
      <c r="V60" s="96"/>
      <c r="W60" s="96"/>
      <c r="Y60" s="132"/>
    </row>
    <row r="61" spans="1:25" s="138" customFormat="1" hidden="1">
      <c r="B61" s="10">
        <v>1600</v>
      </c>
      <c r="C61" s="794" t="s">
        <v>964</v>
      </c>
      <c r="D61" s="800"/>
      <c r="E61" s="615"/>
      <c r="F61" s="611"/>
      <c r="G61" s="351"/>
      <c r="H61" s="669"/>
      <c r="I61" s="431"/>
      <c r="J61" s="102" t="str">
        <f t="shared" si="0"/>
        <v/>
      </c>
      <c r="K61" s="129"/>
      <c r="P61" s="104"/>
      <c r="Y61" s="96"/>
    </row>
    <row r="62" spans="1:25" s="132" customFormat="1" hidden="1">
      <c r="A62" s="132">
        <v>200</v>
      </c>
      <c r="B62" s="10">
        <v>1700</v>
      </c>
      <c r="C62" s="780" t="s">
        <v>965</v>
      </c>
      <c r="D62" s="780"/>
      <c r="E62" s="397">
        <f>SUM(E63:E68)</f>
        <v>0</v>
      </c>
      <c r="F62" s="211">
        <f>SUM(F63:F68)</f>
        <v>0</v>
      </c>
      <c r="G62" s="137">
        <f>SUM(G63:G68)</f>
        <v>0</v>
      </c>
      <c r="H62" s="669">
        <f>SUM(H63:H68)</f>
        <v>0</v>
      </c>
      <c r="I62" s="137">
        <f>SUM(I63:I68)</f>
        <v>0</v>
      </c>
      <c r="J62" s="102" t="str">
        <f t="shared" si="0"/>
        <v/>
      </c>
      <c r="K62" s="129"/>
      <c r="P62" s="104"/>
      <c r="Y62" s="96"/>
    </row>
    <row r="63" spans="1:25" ht="16.2" hidden="1">
      <c r="A63" s="96">
        <v>205</v>
      </c>
      <c r="B63" s="6"/>
      <c r="C63" s="15">
        <v>1701</v>
      </c>
      <c r="D63" s="8" t="s">
        <v>966</v>
      </c>
      <c r="E63" s="396"/>
      <c r="F63" s="135"/>
      <c r="G63" s="431"/>
      <c r="H63" s="711"/>
      <c r="I63" s="431"/>
      <c r="J63" s="102" t="str">
        <f t="shared" si="0"/>
        <v/>
      </c>
      <c r="K63" s="129"/>
      <c r="N63" s="96"/>
      <c r="O63" s="96"/>
      <c r="P63" s="104"/>
      <c r="S63" s="96"/>
      <c r="T63" s="96"/>
      <c r="V63" s="96"/>
      <c r="W63" s="96"/>
      <c r="Y63" s="138"/>
    </row>
    <row r="64" spans="1:25" ht="16.2" hidden="1">
      <c r="A64" s="96">
        <v>210</v>
      </c>
      <c r="B64" s="6"/>
      <c r="C64" s="7">
        <v>1702</v>
      </c>
      <c r="D64" s="9" t="s">
        <v>967</v>
      </c>
      <c r="E64" s="396"/>
      <c r="F64" s="135"/>
      <c r="G64" s="431"/>
      <c r="H64" s="711"/>
      <c r="I64" s="431"/>
      <c r="J64" s="102" t="str">
        <f t="shared" si="0"/>
        <v/>
      </c>
      <c r="K64" s="129"/>
      <c r="N64" s="96"/>
      <c r="O64" s="96"/>
      <c r="P64" s="104"/>
      <c r="S64" s="96"/>
      <c r="T64" s="96"/>
      <c r="V64" s="96"/>
      <c r="W64" s="96"/>
      <c r="Y64" s="132"/>
    </row>
    <row r="65" spans="1:25" ht="16.2" hidden="1">
      <c r="A65" s="96">
        <v>215</v>
      </c>
      <c r="B65" s="6"/>
      <c r="C65" s="7">
        <v>1703</v>
      </c>
      <c r="D65" s="9" t="s">
        <v>968</v>
      </c>
      <c r="E65" s="396"/>
      <c r="F65" s="135"/>
      <c r="G65" s="431"/>
      <c r="H65" s="711"/>
      <c r="I65" s="431"/>
      <c r="J65" s="102" t="str">
        <f t="shared" si="0"/>
        <v/>
      </c>
      <c r="K65" s="129"/>
      <c r="N65" s="96"/>
      <c r="O65" s="96"/>
      <c r="P65" s="104"/>
      <c r="S65" s="96"/>
      <c r="T65" s="96"/>
      <c r="V65" s="96"/>
      <c r="W65" s="96"/>
    </row>
    <row r="66" spans="1:25" ht="36" hidden="1" customHeight="1">
      <c r="A66" s="96">
        <v>225</v>
      </c>
      <c r="B66" s="6"/>
      <c r="C66" s="7">
        <v>1706</v>
      </c>
      <c r="D66" s="9" t="s">
        <v>969</v>
      </c>
      <c r="E66" s="396"/>
      <c r="F66" s="135"/>
      <c r="G66" s="431"/>
      <c r="H66" s="711"/>
      <c r="I66" s="431"/>
      <c r="J66" s="102" t="str">
        <f t="shared" si="0"/>
        <v/>
      </c>
      <c r="K66" s="129"/>
      <c r="N66" s="96"/>
      <c r="O66" s="96"/>
      <c r="P66" s="104"/>
      <c r="S66" s="96"/>
      <c r="T66" s="96"/>
      <c r="V66" s="96"/>
      <c r="W66" s="96"/>
    </row>
    <row r="67" spans="1:25" ht="19.5" hidden="1" customHeight="1">
      <c r="A67" s="96">
        <v>226</v>
      </c>
      <c r="B67" s="6"/>
      <c r="C67" s="7">
        <v>1707</v>
      </c>
      <c r="D67" s="9" t="s">
        <v>970</v>
      </c>
      <c r="E67" s="396"/>
      <c r="F67" s="135"/>
      <c r="G67" s="431"/>
      <c r="H67" s="711"/>
      <c r="I67" s="431"/>
      <c r="J67" s="102" t="str">
        <f t="shared" si="0"/>
        <v/>
      </c>
      <c r="K67" s="129"/>
      <c r="N67" s="96"/>
      <c r="O67" s="96"/>
      <c r="P67" s="104"/>
      <c r="S67" s="96"/>
      <c r="T67" s="96"/>
      <c r="V67" s="96"/>
      <c r="W67" s="96"/>
    </row>
    <row r="68" spans="1:25" ht="16.2" hidden="1">
      <c r="A68" s="131">
        <v>227</v>
      </c>
      <c r="B68" s="6"/>
      <c r="C68" s="13">
        <v>1709</v>
      </c>
      <c r="D68" s="12" t="s">
        <v>971</v>
      </c>
      <c r="E68" s="396"/>
      <c r="F68" s="135"/>
      <c r="G68" s="431"/>
      <c r="H68" s="711"/>
      <c r="I68" s="431"/>
      <c r="J68" s="102" t="str">
        <f t="shared" si="0"/>
        <v/>
      </c>
      <c r="K68" s="129"/>
      <c r="N68" s="96"/>
      <c r="O68" s="96"/>
      <c r="P68" s="104"/>
      <c r="S68" s="96"/>
      <c r="T68" s="96"/>
      <c r="V68" s="96"/>
      <c r="W68" s="96"/>
    </row>
    <row r="69" spans="1:25" s="132" customFormat="1" hidden="1">
      <c r="A69" s="142">
        <v>231</v>
      </c>
      <c r="B69" s="10">
        <v>1800</v>
      </c>
      <c r="C69" s="748" t="s">
        <v>932</v>
      </c>
      <c r="D69" s="748"/>
      <c r="E69" s="397"/>
      <c r="F69" s="211"/>
      <c r="G69" s="137"/>
      <c r="H69" s="669"/>
      <c r="I69" s="431"/>
      <c r="J69" s="102" t="str">
        <f t="shared" si="0"/>
        <v/>
      </c>
      <c r="K69" s="129"/>
      <c r="P69" s="104"/>
      <c r="Y69" s="96"/>
    </row>
    <row r="70" spans="1:25" s="132" customFormat="1" hidden="1">
      <c r="A70" s="132">
        <v>235</v>
      </c>
      <c r="B70" s="10">
        <v>1900</v>
      </c>
      <c r="C70" s="748" t="s">
        <v>972</v>
      </c>
      <c r="D70" s="748"/>
      <c r="E70" s="397"/>
      <c r="F70" s="211"/>
      <c r="G70" s="137"/>
      <c r="H70" s="669"/>
      <c r="I70" s="431"/>
      <c r="J70" s="102" t="str">
        <f t="shared" si="0"/>
        <v/>
      </c>
      <c r="K70" s="129"/>
      <c r="P70" s="104"/>
      <c r="Y70" s="96"/>
    </row>
    <row r="71" spans="1:25" s="132" customFormat="1">
      <c r="A71" s="132">
        <v>255</v>
      </c>
      <c r="B71" s="10">
        <v>2000</v>
      </c>
      <c r="C71" s="748" t="s">
        <v>973</v>
      </c>
      <c r="D71" s="748"/>
      <c r="E71" s="381"/>
      <c r="F71" s="384"/>
      <c r="G71" s="143"/>
      <c r="H71" s="671"/>
      <c r="I71" s="130"/>
      <c r="J71" s="102" t="str">
        <f t="shared" si="0"/>
        <v/>
      </c>
      <c r="K71" s="129"/>
      <c r="P71" s="104"/>
    </row>
    <row r="72" spans="1:25" s="132" customFormat="1">
      <c r="A72" s="132">
        <v>265</v>
      </c>
      <c r="B72" s="10">
        <v>2400</v>
      </c>
      <c r="C72" s="780" t="s">
        <v>974</v>
      </c>
      <c r="D72" s="780"/>
      <c r="E72" s="397">
        <f>SUM(E73:E86)</f>
        <v>0</v>
      </c>
      <c r="F72" s="211">
        <f>SUM(F73:F86)</f>
        <v>212263</v>
      </c>
      <c r="G72" s="137">
        <f>SUM(G73:G86)</f>
        <v>194000</v>
      </c>
      <c r="H72" s="669">
        <f>SUM(H73:H86)</f>
        <v>184500</v>
      </c>
      <c r="I72" s="137">
        <f>SUM(I73:I86)</f>
        <v>196500</v>
      </c>
      <c r="J72" s="102">
        <f t="shared" si="0"/>
        <v>1</v>
      </c>
      <c r="K72" s="129"/>
      <c r="P72" s="104"/>
    </row>
    <row r="73" spans="1:25" ht="18.75" hidden="1" customHeight="1">
      <c r="A73" s="96">
        <v>270</v>
      </c>
      <c r="B73" s="6"/>
      <c r="C73" s="15">
        <v>2401</v>
      </c>
      <c r="D73" s="18" t="s">
        <v>975</v>
      </c>
      <c r="E73" s="378"/>
      <c r="F73" s="380"/>
      <c r="G73" s="130"/>
      <c r="H73" s="670"/>
      <c r="I73" s="130"/>
      <c r="J73" s="102" t="str">
        <f t="shared" si="0"/>
        <v/>
      </c>
      <c r="K73" s="129"/>
      <c r="N73" s="96"/>
      <c r="O73" s="96"/>
      <c r="P73" s="104"/>
      <c r="S73" s="96"/>
      <c r="T73" s="96"/>
      <c r="V73" s="96"/>
      <c r="W73" s="96"/>
    </row>
    <row r="74" spans="1:25" ht="16.2" hidden="1">
      <c r="A74" s="96">
        <v>280</v>
      </c>
      <c r="B74" s="6"/>
      <c r="C74" s="7">
        <v>2403</v>
      </c>
      <c r="D74" s="16" t="s">
        <v>976</v>
      </c>
      <c r="E74" s="396"/>
      <c r="F74" s="135"/>
      <c r="G74" s="431"/>
      <c r="H74" s="711"/>
      <c r="I74" s="431"/>
      <c r="J74" s="102" t="str">
        <f t="shared" si="0"/>
        <v/>
      </c>
      <c r="K74" s="129"/>
      <c r="N74" s="96"/>
      <c r="O74" s="96"/>
      <c r="P74" s="104"/>
      <c r="S74" s="96"/>
      <c r="T74" s="96"/>
      <c r="V74" s="96"/>
      <c r="W74" s="96"/>
      <c r="Y74" s="132"/>
    </row>
    <row r="75" spans="1:25" ht="16.2">
      <c r="A75" s="96">
        <v>285</v>
      </c>
      <c r="B75" s="6"/>
      <c r="C75" s="7">
        <v>2404</v>
      </c>
      <c r="D75" s="9" t="s">
        <v>977</v>
      </c>
      <c r="E75" s="378"/>
      <c r="F75" s="380">
        <v>159263</v>
      </c>
      <c r="G75" s="130">
        <v>140000</v>
      </c>
      <c r="H75" s="670">
        <v>130000</v>
      </c>
      <c r="I75" s="130">
        <v>142000</v>
      </c>
      <c r="J75" s="102">
        <f t="shared" si="0"/>
        <v>1</v>
      </c>
      <c r="K75" s="129"/>
      <c r="N75" s="96"/>
      <c r="O75" s="96"/>
      <c r="P75" s="104"/>
      <c r="S75" s="96"/>
      <c r="T75" s="96"/>
      <c r="V75" s="96"/>
      <c r="W75" s="96"/>
    </row>
    <row r="76" spans="1:25" ht="16.2">
      <c r="A76" s="96">
        <v>290</v>
      </c>
      <c r="B76" s="6"/>
      <c r="C76" s="7">
        <v>2405</v>
      </c>
      <c r="D76" s="16" t="s">
        <v>978</v>
      </c>
      <c r="E76" s="378"/>
      <c r="F76" s="380">
        <v>23000</v>
      </c>
      <c r="G76" s="130">
        <v>23000</v>
      </c>
      <c r="H76" s="670">
        <v>23000</v>
      </c>
      <c r="I76" s="130">
        <v>23000</v>
      </c>
      <c r="J76" s="102">
        <f t="shared" si="0"/>
        <v>1</v>
      </c>
      <c r="K76" s="129"/>
      <c r="N76" s="96"/>
      <c r="O76" s="96"/>
      <c r="P76" s="104"/>
      <c r="S76" s="96"/>
      <c r="T76" s="96"/>
      <c r="V76" s="96"/>
      <c r="W76" s="96"/>
    </row>
    <row r="77" spans="1:25" ht="16.2">
      <c r="A77" s="96">
        <v>295</v>
      </c>
      <c r="B77" s="6"/>
      <c r="C77" s="7">
        <v>2406</v>
      </c>
      <c r="D77" s="16" t="s">
        <v>979</v>
      </c>
      <c r="E77" s="378"/>
      <c r="F77" s="380">
        <v>30000</v>
      </c>
      <c r="G77" s="130">
        <v>31000</v>
      </c>
      <c r="H77" s="670">
        <v>31500</v>
      </c>
      <c r="I77" s="130">
        <v>31500</v>
      </c>
      <c r="J77" s="102">
        <f t="shared" si="0"/>
        <v>1</v>
      </c>
      <c r="K77" s="129"/>
      <c r="N77" s="96"/>
      <c r="O77" s="96"/>
      <c r="P77" s="104"/>
      <c r="S77" s="96"/>
      <c r="T77" s="96"/>
      <c r="V77" s="96"/>
      <c r="W77" s="96"/>
    </row>
    <row r="78" spans="1:25" ht="16.2" hidden="1">
      <c r="A78" s="96">
        <v>300</v>
      </c>
      <c r="B78" s="6"/>
      <c r="C78" s="7">
        <v>2407</v>
      </c>
      <c r="D78" s="16" t="s">
        <v>980</v>
      </c>
      <c r="E78" s="378"/>
      <c r="F78" s="380"/>
      <c r="G78" s="130"/>
      <c r="H78" s="670"/>
      <c r="I78" s="130"/>
      <c r="J78" s="102" t="str">
        <f t="shared" si="0"/>
        <v/>
      </c>
      <c r="K78" s="129"/>
      <c r="N78" s="96"/>
      <c r="O78" s="96"/>
      <c r="P78" s="104"/>
      <c r="S78" s="96"/>
      <c r="T78" s="96"/>
      <c r="V78" s="96"/>
      <c r="W78" s="96"/>
    </row>
    <row r="79" spans="1:25" ht="16.2">
      <c r="A79" s="96">
        <v>305</v>
      </c>
      <c r="B79" s="6"/>
      <c r="C79" s="7">
        <v>2408</v>
      </c>
      <c r="D79" s="16" t="s">
        <v>43</v>
      </c>
      <c r="E79" s="378"/>
      <c r="F79" s="380"/>
      <c r="G79" s="130"/>
      <c r="H79" s="670"/>
      <c r="I79" s="130"/>
      <c r="J79" s="102" t="str">
        <f t="shared" si="0"/>
        <v/>
      </c>
      <c r="K79" s="129"/>
      <c r="N79" s="96"/>
      <c r="O79" s="96"/>
      <c r="P79" s="104"/>
      <c r="S79" s="96"/>
      <c r="T79" s="96"/>
      <c r="V79" s="96"/>
      <c r="W79" s="96"/>
    </row>
    <row r="80" spans="1:25" ht="16.2" hidden="1">
      <c r="A80" s="96">
        <v>310</v>
      </c>
      <c r="B80" s="6"/>
      <c r="C80" s="7">
        <v>2409</v>
      </c>
      <c r="D80" s="16" t="s">
        <v>44</v>
      </c>
      <c r="E80" s="378"/>
      <c r="F80" s="380"/>
      <c r="G80" s="130"/>
      <c r="H80" s="670"/>
      <c r="I80" s="130"/>
      <c r="J80" s="102" t="str">
        <f t="shared" si="0"/>
        <v/>
      </c>
      <c r="K80" s="129"/>
      <c r="N80" s="96"/>
      <c r="O80" s="96"/>
      <c r="P80" s="104"/>
      <c r="S80" s="96"/>
      <c r="T80" s="96"/>
      <c r="V80" s="96"/>
      <c r="W80" s="96"/>
    </row>
    <row r="81" spans="1:25" ht="16.2" hidden="1">
      <c r="A81" s="96">
        <v>315</v>
      </c>
      <c r="B81" s="6"/>
      <c r="C81" s="7">
        <v>2410</v>
      </c>
      <c r="D81" s="16" t="s">
        <v>45</v>
      </c>
      <c r="E81" s="378"/>
      <c r="F81" s="380"/>
      <c r="G81" s="130"/>
      <c r="H81" s="670"/>
      <c r="I81" s="130"/>
      <c r="J81" s="102" t="str">
        <f t="shared" si="0"/>
        <v/>
      </c>
      <c r="K81" s="129"/>
      <c r="N81" s="96"/>
      <c r="O81" s="96"/>
      <c r="P81" s="104"/>
      <c r="S81" s="96"/>
      <c r="T81" s="96"/>
      <c r="V81" s="96"/>
      <c r="W81" s="96"/>
    </row>
    <row r="82" spans="1:25" ht="16.2" hidden="1">
      <c r="A82" s="96">
        <v>325</v>
      </c>
      <c r="B82" s="6"/>
      <c r="C82" s="7">
        <v>2412</v>
      </c>
      <c r="D82" s="9" t="s">
        <v>46</v>
      </c>
      <c r="E82" s="396"/>
      <c r="F82" s="135"/>
      <c r="G82" s="431"/>
      <c r="H82" s="711"/>
      <c r="I82" s="431"/>
      <c r="J82" s="102" t="str">
        <f t="shared" si="0"/>
        <v/>
      </c>
      <c r="K82" s="129"/>
      <c r="N82" s="96"/>
      <c r="O82" s="96"/>
      <c r="P82" s="104"/>
      <c r="S82" s="96"/>
      <c r="T82" s="96"/>
      <c r="V82" s="96"/>
      <c r="W82" s="96"/>
    </row>
    <row r="83" spans="1:25" ht="16.2" hidden="1">
      <c r="A83" s="96">
        <v>330</v>
      </c>
      <c r="B83" s="6"/>
      <c r="C83" s="7">
        <v>2413</v>
      </c>
      <c r="D83" s="16" t="s">
        <v>47</v>
      </c>
      <c r="E83" s="378"/>
      <c r="F83" s="380"/>
      <c r="G83" s="130"/>
      <c r="H83" s="670"/>
      <c r="I83" s="130"/>
      <c r="J83" s="102" t="str">
        <f t="shared" si="0"/>
        <v/>
      </c>
      <c r="K83" s="129"/>
      <c r="N83" s="96"/>
      <c r="O83" s="96"/>
      <c r="P83" s="104"/>
      <c r="S83" s="96"/>
      <c r="T83" s="96"/>
      <c r="V83" s="96"/>
      <c r="W83" s="96"/>
    </row>
    <row r="84" spans="1:25" ht="32.4" hidden="1">
      <c r="A84" s="144">
        <v>335</v>
      </c>
      <c r="B84" s="6"/>
      <c r="C84" s="7">
        <v>2415</v>
      </c>
      <c r="D84" s="9" t="s">
        <v>48</v>
      </c>
      <c r="E84" s="396"/>
      <c r="F84" s="135"/>
      <c r="G84" s="431"/>
      <c r="H84" s="711"/>
      <c r="I84" s="431"/>
      <c r="J84" s="102" t="str">
        <f t="shared" si="0"/>
        <v/>
      </c>
      <c r="K84" s="129"/>
      <c r="N84" s="96"/>
      <c r="O84" s="96"/>
      <c r="P84" s="104"/>
      <c r="S84" s="96"/>
      <c r="T84" s="96"/>
      <c r="V84" s="96"/>
      <c r="W84" s="96"/>
    </row>
    <row r="85" spans="1:25" ht="16.2" hidden="1">
      <c r="A85" s="145">
        <v>340</v>
      </c>
      <c r="B85" s="20"/>
      <c r="C85" s="7">
        <v>2418</v>
      </c>
      <c r="D85" s="21" t="s">
        <v>49</v>
      </c>
      <c r="E85" s="396"/>
      <c r="F85" s="135"/>
      <c r="G85" s="431"/>
      <c r="H85" s="711"/>
      <c r="I85" s="431"/>
      <c r="J85" s="102" t="str">
        <f t="shared" si="0"/>
        <v/>
      </c>
      <c r="K85" s="129"/>
      <c r="N85" s="96"/>
      <c r="O85" s="96"/>
      <c r="P85" s="104"/>
      <c r="S85" s="96"/>
      <c r="T85" s="96"/>
      <c r="V85" s="96"/>
      <c r="W85" s="96"/>
    </row>
    <row r="86" spans="1:25" ht="16.2" hidden="1">
      <c r="A86" s="145">
        <v>345</v>
      </c>
      <c r="B86" s="22"/>
      <c r="C86" s="13">
        <v>2419</v>
      </c>
      <c r="D86" s="17" t="s">
        <v>50</v>
      </c>
      <c r="E86" s="378"/>
      <c r="F86" s="380"/>
      <c r="G86" s="130"/>
      <c r="H86" s="670"/>
      <c r="I86" s="130"/>
      <c r="J86" s="102" t="str">
        <f t="shared" si="0"/>
        <v/>
      </c>
      <c r="K86" s="129"/>
      <c r="N86" s="96"/>
      <c r="O86" s="96"/>
      <c r="P86" s="104"/>
      <c r="S86" s="96"/>
      <c r="T86" s="96"/>
      <c r="V86" s="96"/>
      <c r="W86" s="96"/>
    </row>
    <row r="87" spans="1:25" s="132" customFormat="1" hidden="1">
      <c r="A87" s="146">
        <v>350</v>
      </c>
      <c r="B87" s="23">
        <v>2500</v>
      </c>
      <c r="C87" s="781" t="s">
        <v>51</v>
      </c>
      <c r="D87" s="781"/>
      <c r="E87" s="397">
        <f>SUM(E88:E89)</f>
        <v>0</v>
      </c>
      <c r="F87" s="211">
        <f>SUM(F88:F89)</f>
        <v>0</v>
      </c>
      <c r="G87" s="137">
        <f>SUM(G88:G89)</f>
        <v>0</v>
      </c>
      <c r="H87" s="669">
        <f>SUM(H88:H89)</f>
        <v>0</v>
      </c>
      <c r="I87" s="137">
        <f>SUM(I88:I89)</f>
        <v>0</v>
      </c>
      <c r="J87" s="102" t="str">
        <f t="shared" ref="J87:J150" si="1">(IF($E87&lt;&gt;0,$J$2,IF($I87&lt;&gt;0,$J$2,"")))</f>
        <v/>
      </c>
      <c r="K87" s="129"/>
      <c r="P87" s="104"/>
      <c r="Y87" s="96"/>
    </row>
    <row r="88" spans="1:25" hidden="1">
      <c r="A88" s="145">
        <v>355</v>
      </c>
      <c r="B88" s="20"/>
      <c r="C88" s="15">
        <v>2501</v>
      </c>
      <c r="D88" s="385" t="s">
        <v>52</v>
      </c>
      <c r="E88" s="396"/>
      <c r="F88" s="135"/>
      <c r="G88" s="431"/>
      <c r="H88" s="711"/>
      <c r="I88" s="431"/>
      <c r="J88" s="102" t="str">
        <f t="shared" si="1"/>
        <v/>
      </c>
      <c r="K88" s="129"/>
      <c r="N88" s="96"/>
      <c r="O88" s="96"/>
      <c r="P88" s="104"/>
      <c r="S88" s="96"/>
      <c r="T88" s="96"/>
      <c r="V88" s="96"/>
      <c r="W88" s="96"/>
    </row>
    <row r="89" spans="1:25" hidden="1">
      <c r="A89" s="145">
        <v>356</v>
      </c>
      <c r="B89" s="22"/>
      <c r="C89" s="13">
        <v>2502</v>
      </c>
      <c r="D89" s="386" t="s">
        <v>1087</v>
      </c>
      <c r="E89" s="396"/>
      <c r="F89" s="135"/>
      <c r="G89" s="431"/>
      <c r="H89" s="711"/>
      <c r="I89" s="431"/>
      <c r="J89" s="102" t="str">
        <f t="shared" si="1"/>
        <v/>
      </c>
      <c r="K89" s="129"/>
      <c r="N89" s="96"/>
      <c r="O89" s="96"/>
      <c r="P89" s="104"/>
      <c r="S89" s="96"/>
      <c r="T89" s="96"/>
      <c r="V89" s="96"/>
      <c r="W89" s="96"/>
      <c r="Y89" s="132"/>
    </row>
    <row r="90" spans="1:25" s="132" customFormat="1" hidden="1">
      <c r="A90" s="147">
        <v>360</v>
      </c>
      <c r="B90" s="10">
        <v>2600</v>
      </c>
      <c r="C90" s="801" t="s">
        <v>1088</v>
      </c>
      <c r="D90" s="801"/>
      <c r="E90" s="397"/>
      <c r="F90" s="211"/>
      <c r="G90" s="137"/>
      <c r="H90" s="669"/>
      <c r="I90" s="431"/>
      <c r="J90" s="102" t="str">
        <f t="shared" si="1"/>
        <v/>
      </c>
      <c r="K90" s="129"/>
      <c r="P90" s="104"/>
      <c r="Y90" s="96"/>
    </row>
    <row r="91" spans="1:25" s="132" customFormat="1">
      <c r="A91" s="147">
        <v>370</v>
      </c>
      <c r="B91" s="10">
        <v>2700</v>
      </c>
      <c r="C91" s="780" t="s">
        <v>1089</v>
      </c>
      <c r="D91" s="780"/>
      <c r="E91" s="397">
        <f>SUM(E92:E104)</f>
        <v>0</v>
      </c>
      <c r="F91" s="211">
        <f>SUM(F92:F104)</f>
        <v>141000</v>
      </c>
      <c r="G91" s="137">
        <f>SUM(G92:G104)</f>
        <v>141000</v>
      </c>
      <c r="H91" s="669">
        <f>SUM(H92:H104)</f>
        <v>142000</v>
      </c>
      <c r="I91" s="137">
        <f>SUM(I92:I104)</f>
        <v>143000</v>
      </c>
      <c r="J91" s="102">
        <f t="shared" si="1"/>
        <v>1</v>
      </c>
      <c r="K91" s="129"/>
      <c r="P91" s="104"/>
      <c r="Y91" s="96"/>
    </row>
    <row r="92" spans="1:25" ht="16.2">
      <c r="A92" s="148">
        <v>375</v>
      </c>
      <c r="B92" s="6"/>
      <c r="C92" s="15">
        <v>2701</v>
      </c>
      <c r="D92" s="8" t="s">
        <v>1090</v>
      </c>
      <c r="E92" s="378"/>
      <c r="F92" s="380">
        <v>8000</v>
      </c>
      <c r="G92" s="130">
        <v>8000</v>
      </c>
      <c r="H92" s="670">
        <v>8000</v>
      </c>
      <c r="I92" s="130">
        <v>8000</v>
      </c>
      <c r="J92" s="102">
        <f t="shared" si="1"/>
        <v>1</v>
      </c>
      <c r="K92" s="129"/>
      <c r="N92" s="96"/>
      <c r="O92" s="96"/>
      <c r="P92" s="104"/>
      <c r="S92" s="96"/>
      <c r="T92" s="96"/>
      <c r="V92" s="96"/>
      <c r="W92" s="96"/>
      <c r="Y92" s="132"/>
    </row>
    <row r="93" spans="1:25" ht="16.2" hidden="1">
      <c r="A93" s="148">
        <v>380</v>
      </c>
      <c r="B93" s="6"/>
      <c r="C93" s="7" t="s">
        <v>1091</v>
      </c>
      <c r="D93" s="9" t="s">
        <v>1092</v>
      </c>
      <c r="E93" s="378"/>
      <c r="F93" s="380"/>
      <c r="G93" s="130"/>
      <c r="H93" s="670"/>
      <c r="I93" s="130"/>
      <c r="J93" s="102" t="str">
        <f t="shared" si="1"/>
        <v/>
      </c>
      <c r="K93" s="129"/>
      <c r="N93" s="96"/>
      <c r="O93" s="96"/>
      <c r="P93" s="104"/>
      <c r="S93" s="96"/>
      <c r="T93" s="96"/>
      <c r="V93" s="96"/>
      <c r="W93" s="96"/>
      <c r="Y93" s="132"/>
    </row>
    <row r="94" spans="1:25" ht="16.2" hidden="1">
      <c r="A94" s="148">
        <v>385</v>
      </c>
      <c r="B94" s="6"/>
      <c r="C94" s="7" t="s">
        <v>1093</v>
      </c>
      <c r="D94" s="9" t="s">
        <v>1094</v>
      </c>
      <c r="E94" s="378"/>
      <c r="F94" s="380"/>
      <c r="G94" s="130"/>
      <c r="H94" s="670"/>
      <c r="I94" s="130"/>
      <c r="J94" s="102" t="str">
        <f t="shared" si="1"/>
        <v/>
      </c>
      <c r="K94" s="129"/>
      <c r="N94" s="96"/>
      <c r="O94" s="96"/>
      <c r="P94" s="104"/>
      <c r="S94" s="96"/>
      <c r="T94" s="96"/>
      <c r="V94" s="96"/>
      <c r="W94" s="96"/>
    </row>
    <row r="95" spans="1:25" ht="16.2">
      <c r="A95" s="148">
        <v>390</v>
      </c>
      <c r="B95" s="24"/>
      <c r="C95" s="7">
        <v>2704</v>
      </c>
      <c r="D95" s="9" t="s">
        <v>1095</v>
      </c>
      <c r="E95" s="378"/>
      <c r="F95" s="380">
        <v>23000</v>
      </c>
      <c r="G95" s="130">
        <v>23000</v>
      </c>
      <c r="H95" s="670">
        <v>24000</v>
      </c>
      <c r="I95" s="130">
        <v>25000</v>
      </c>
      <c r="J95" s="102">
        <f t="shared" si="1"/>
        <v>1</v>
      </c>
      <c r="K95" s="129"/>
      <c r="N95" s="96"/>
      <c r="O95" s="96"/>
      <c r="P95" s="104"/>
      <c r="S95" s="96"/>
      <c r="T95" s="96"/>
      <c r="V95" s="96"/>
      <c r="W95" s="96"/>
    </row>
    <row r="96" spans="1:25" ht="22.5" customHeight="1">
      <c r="A96" s="148">
        <v>395</v>
      </c>
      <c r="B96" s="6"/>
      <c r="C96" s="7" t="s">
        <v>1096</v>
      </c>
      <c r="D96" s="9" t="s">
        <v>1097</v>
      </c>
      <c r="E96" s="378"/>
      <c r="F96" s="380">
        <v>2000</v>
      </c>
      <c r="G96" s="130">
        <v>2000</v>
      </c>
      <c r="H96" s="670">
        <v>2000</v>
      </c>
      <c r="I96" s="130">
        <v>2000</v>
      </c>
      <c r="J96" s="102">
        <f t="shared" si="1"/>
        <v>1</v>
      </c>
      <c r="K96" s="129"/>
      <c r="N96" s="96"/>
      <c r="O96" s="96"/>
      <c r="P96" s="104"/>
      <c r="S96" s="96"/>
      <c r="T96" s="96"/>
      <c r="V96" s="96"/>
      <c r="W96" s="96"/>
    </row>
    <row r="97" spans="1:25" ht="16.2" hidden="1">
      <c r="A97" s="148">
        <v>400</v>
      </c>
      <c r="B97" s="11"/>
      <c r="C97" s="7">
        <v>2706</v>
      </c>
      <c r="D97" s="9" t="s">
        <v>1098</v>
      </c>
      <c r="E97" s="378"/>
      <c r="F97" s="380"/>
      <c r="G97" s="130"/>
      <c r="H97" s="670"/>
      <c r="I97" s="130"/>
      <c r="J97" s="102" t="str">
        <f t="shared" si="1"/>
        <v/>
      </c>
      <c r="K97" s="129"/>
      <c r="N97" s="96"/>
      <c r="O97" s="96"/>
      <c r="P97" s="104"/>
      <c r="S97" s="96"/>
      <c r="T97" s="96"/>
      <c r="V97" s="96"/>
      <c r="W97" s="96"/>
    </row>
    <row r="98" spans="1:25" ht="16.2">
      <c r="A98" s="148">
        <v>405</v>
      </c>
      <c r="B98" s="6"/>
      <c r="C98" s="7" t="s">
        <v>1099</v>
      </c>
      <c r="D98" s="9" t="s">
        <v>1100</v>
      </c>
      <c r="E98" s="378"/>
      <c r="F98" s="380">
        <v>76000</v>
      </c>
      <c r="G98" s="130">
        <v>76000</v>
      </c>
      <c r="H98" s="670">
        <v>76000</v>
      </c>
      <c r="I98" s="130">
        <v>76000</v>
      </c>
      <c r="J98" s="102">
        <f t="shared" si="1"/>
        <v>1</v>
      </c>
      <c r="K98" s="129"/>
      <c r="N98" s="96"/>
      <c r="O98" s="96"/>
      <c r="P98" s="104"/>
      <c r="S98" s="96"/>
      <c r="T98" s="96"/>
      <c r="V98" s="96"/>
      <c r="W98" s="96"/>
    </row>
    <row r="99" spans="1:25" ht="16.2">
      <c r="A99" s="148">
        <v>410</v>
      </c>
      <c r="B99" s="11"/>
      <c r="C99" s="7" t="s">
        <v>1101</v>
      </c>
      <c r="D99" s="9" t="s">
        <v>57</v>
      </c>
      <c r="E99" s="378"/>
      <c r="F99" s="380">
        <v>3000</v>
      </c>
      <c r="G99" s="130">
        <v>3000</v>
      </c>
      <c r="H99" s="670">
        <v>3000</v>
      </c>
      <c r="I99" s="130">
        <v>3000</v>
      </c>
      <c r="J99" s="102">
        <f t="shared" si="1"/>
        <v>1</v>
      </c>
      <c r="K99" s="129"/>
      <c r="N99" s="96"/>
      <c r="O99" s="96"/>
      <c r="P99" s="104"/>
      <c r="S99" s="96"/>
      <c r="T99" s="96"/>
      <c r="V99" s="96"/>
      <c r="W99" s="96"/>
    </row>
    <row r="100" spans="1:25" ht="16.2">
      <c r="A100" s="148">
        <v>420</v>
      </c>
      <c r="B100" s="6"/>
      <c r="C100" s="7" t="s">
        <v>58</v>
      </c>
      <c r="D100" s="9" t="s">
        <v>59</v>
      </c>
      <c r="E100" s="378"/>
      <c r="F100" s="380">
        <v>17000</v>
      </c>
      <c r="G100" s="130">
        <v>17000</v>
      </c>
      <c r="H100" s="670">
        <v>17000</v>
      </c>
      <c r="I100" s="130">
        <v>17000</v>
      </c>
      <c r="J100" s="102">
        <f t="shared" si="1"/>
        <v>1</v>
      </c>
      <c r="K100" s="129"/>
      <c r="N100" s="96"/>
      <c r="O100" s="96"/>
      <c r="P100" s="104"/>
      <c r="S100" s="96"/>
      <c r="T100" s="96"/>
      <c r="V100" s="96"/>
      <c r="W100" s="96"/>
    </row>
    <row r="101" spans="1:25" ht="16.2">
      <c r="A101" s="148">
        <v>425</v>
      </c>
      <c r="B101" s="6"/>
      <c r="C101" s="7" t="s">
        <v>60</v>
      </c>
      <c r="D101" s="9" t="s">
        <v>61</v>
      </c>
      <c r="E101" s="378"/>
      <c r="F101" s="380">
        <v>8000</v>
      </c>
      <c r="G101" s="130">
        <v>8000</v>
      </c>
      <c r="H101" s="670">
        <v>8000</v>
      </c>
      <c r="I101" s="130">
        <v>8000</v>
      </c>
      <c r="J101" s="102">
        <f t="shared" si="1"/>
        <v>1</v>
      </c>
      <c r="K101" s="129"/>
      <c r="N101" s="96"/>
      <c r="O101" s="96"/>
      <c r="P101" s="104"/>
      <c r="S101" s="96"/>
      <c r="T101" s="96"/>
      <c r="V101" s="96"/>
      <c r="W101" s="96"/>
    </row>
    <row r="102" spans="1:25" ht="16.2" hidden="1">
      <c r="A102" s="148">
        <v>430</v>
      </c>
      <c r="B102" s="6"/>
      <c r="C102" s="7" t="s">
        <v>62</v>
      </c>
      <c r="D102" s="9" t="s">
        <v>63</v>
      </c>
      <c r="E102" s="378"/>
      <c r="F102" s="380"/>
      <c r="G102" s="130"/>
      <c r="H102" s="670"/>
      <c r="I102" s="130"/>
      <c r="J102" s="102" t="str">
        <f t="shared" si="1"/>
        <v/>
      </c>
      <c r="K102" s="129"/>
      <c r="N102" s="96"/>
      <c r="O102" s="96"/>
      <c r="P102" s="104"/>
      <c r="S102" s="96"/>
      <c r="T102" s="96"/>
      <c r="V102" s="96"/>
      <c r="W102" s="96"/>
    </row>
    <row r="103" spans="1:25" ht="16.2">
      <c r="A103" s="149">
        <v>436</v>
      </c>
      <c r="B103" s="6"/>
      <c r="C103" s="7" t="s">
        <v>64</v>
      </c>
      <c r="D103" s="25" t="s">
        <v>65</v>
      </c>
      <c r="E103" s="378"/>
      <c r="F103" s="380">
        <v>2000</v>
      </c>
      <c r="G103" s="130">
        <v>2000</v>
      </c>
      <c r="H103" s="670">
        <v>2000</v>
      </c>
      <c r="I103" s="130">
        <v>2000</v>
      </c>
      <c r="J103" s="102">
        <f t="shared" si="1"/>
        <v>1</v>
      </c>
      <c r="K103" s="129"/>
      <c r="N103" s="96"/>
      <c r="O103" s="96"/>
      <c r="P103" s="104"/>
      <c r="S103" s="96"/>
      <c r="T103" s="96"/>
      <c r="V103" s="96"/>
      <c r="W103" s="96"/>
    </row>
    <row r="104" spans="1:25" ht="16.2">
      <c r="A104" s="148">
        <v>440</v>
      </c>
      <c r="B104" s="6"/>
      <c r="C104" s="13" t="s">
        <v>66</v>
      </c>
      <c r="D104" s="26" t="s">
        <v>67</v>
      </c>
      <c r="E104" s="378"/>
      <c r="F104" s="380">
        <v>2000</v>
      </c>
      <c r="G104" s="130">
        <v>2000</v>
      </c>
      <c r="H104" s="670">
        <v>2000</v>
      </c>
      <c r="I104" s="130">
        <v>2000</v>
      </c>
      <c r="J104" s="102">
        <f t="shared" si="1"/>
        <v>1</v>
      </c>
      <c r="K104" s="129"/>
      <c r="N104" s="96"/>
      <c r="O104" s="96"/>
      <c r="P104" s="104"/>
      <c r="S104" s="96"/>
      <c r="T104" s="96"/>
      <c r="V104" s="96"/>
      <c r="W104" s="96"/>
    </row>
    <row r="105" spans="1:25" s="132" customFormat="1">
      <c r="A105" s="147">
        <v>445</v>
      </c>
      <c r="B105" s="10">
        <v>2800</v>
      </c>
      <c r="C105" s="776" t="s">
        <v>68</v>
      </c>
      <c r="D105" s="776"/>
      <c r="E105" s="397">
        <f>+E106+E107+E108</f>
        <v>0</v>
      </c>
      <c r="F105" s="211">
        <f>+F106+F107+F108</f>
        <v>0</v>
      </c>
      <c r="G105" s="137">
        <f>+G106+G107+G108</f>
        <v>0</v>
      </c>
      <c r="H105" s="669">
        <f>+H106+H107+H108</f>
        <v>0</v>
      </c>
      <c r="I105" s="137">
        <f>SUM(I106:I108)</f>
        <v>0</v>
      </c>
      <c r="J105" s="102" t="str">
        <f t="shared" si="1"/>
        <v/>
      </c>
      <c r="K105" s="129"/>
      <c r="P105" s="104"/>
      <c r="Y105" s="96"/>
    </row>
    <row r="106" spans="1:25" ht="32.25" hidden="1" customHeight="1">
      <c r="A106" s="148">
        <v>450</v>
      </c>
      <c r="B106" s="6"/>
      <c r="C106" s="7">
        <v>2801</v>
      </c>
      <c r="D106" s="18" t="s">
        <v>69</v>
      </c>
      <c r="E106" s="378"/>
      <c r="F106" s="380"/>
      <c r="G106" s="130"/>
      <c r="H106" s="670"/>
      <c r="I106" s="130"/>
      <c r="J106" s="102" t="str">
        <f t="shared" si="1"/>
        <v/>
      </c>
      <c r="K106" s="129"/>
      <c r="N106" s="96"/>
      <c r="O106" s="96"/>
      <c r="P106" s="104"/>
      <c r="S106" s="96"/>
      <c r="T106" s="96"/>
      <c r="V106" s="96"/>
      <c r="W106" s="96"/>
    </row>
    <row r="107" spans="1:25" ht="23.25" customHeight="1">
      <c r="A107" s="148">
        <v>455</v>
      </c>
      <c r="B107" s="6"/>
      <c r="C107" s="7">
        <v>2802</v>
      </c>
      <c r="D107" s="21" t="s">
        <v>70</v>
      </c>
      <c r="E107" s="378"/>
      <c r="F107" s="380"/>
      <c r="G107" s="130"/>
      <c r="H107" s="670"/>
      <c r="I107" s="130"/>
      <c r="J107" s="102" t="str">
        <f t="shared" si="1"/>
        <v/>
      </c>
      <c r="K107" s="129"/>
      <c r="N107" s="96"/>
      <c r="O107" s="96"/>
      <c r="P107" s="104"/>
      <c r="S107" s="96"/>
      <c r="T107" s="96"/>
      <c r="V107" s="96"/>
      <c r="W107" s="96"/>
      <c r="Y107" s="132"/>
    </row>
    <row r="108" spans="1:25" ht="23.25" hidden="1" customHeight="1">
      <c r="A108" s="148">
        <v>455</v>
      </c>
      <c r="B108" s="6"/>
      <c r="C108" s="13">
        <v>2809</v>
      </c>
      <c r="D108" s="467" t="s">
        <v>1189</v>
      </c>
      <c r="E108" s="378"/>
      <c r="F108" s="380"/>
      <c r="G108" s="130"/>
      <c r="H108" s="670"/>
      <c r="I108" s="130"/>
      <c r="J108" s="102" t="str">
        <f t="shared" si="1"/>
        <v/>
      </c>
      <c r="K108" s="129"/>
      <c r="N108" s="96"/>
      <c r="O108" s="96"/>
      <c r="P108" s="104"/>
      <c r="S108" s="96"/>
      <c r="T108" s="96"/>
      <c r="V108" s="96"/>
      <c r="W108" s="96"/>
      <c r="Y108" s="132"/>
    </row>
    <row r="109" spans="1:25" s="132" customFormat="1">
      <c r="A109" s="147">
        <v>470</v>
      </c>
      <c r="B109" s="10">
        <v>3600</v>
      </c>
      <c r="C109" s="780" t="s">
        <v>71</v>
      </c>
      <c r="D109" s="780"/>
      <c r="E109" s="397">
        <f>SUM(E110:E114)</f>
        <v>0</v>
      </c>
      <c r="F109" s="211">
        <f>SUM(F110:F114)</f>
        <v>0</v>
      </c>
      <c r="G109" s="137">
        <f>SUM(G110:G114)</f>
        <v>0</v>
      </c>
      <c r="H109" s="669">
        <f>SUM(H110:H114)</f>
        <v>0</v>
      </c>
      <c r="I109" s="137">
        <f>SUM(I110:I114)</f>
        <v>0</v>
      </c>
      <c r="J109" s="102" t="str">
        <f t="shared" si="1"/>
        <v/>
      </c>
      <c r="K109" s="129"/>
      <c r="P109" s="104"/>
      <c r="Y109" s="96"/>
    </row>
    <row r="110" spans="1:25" ht="23.25" hidden="1" customHeight="1">
      <c r="A110" s="148">
        <v>475</v>
      </c>
      <c r="B110" s="6"/>
      <c r="C110" s="7">
        <v>3601</v>
      </c>
      <c r="D110" s="18" t="s">
        <v>72</v>
      </c>
      <c r="E110" s="378"/>
      <c r="F110" s="380"/>
      <c r="G110" s="130"/>
      <c r="H110" s="670"/>
      <c r="I110" s="130"/>
      <c r="J110" s="102" t="str">
        <f t="shared" si="1"/>
        <v/>
      </c>
      <c r="K110" s="129"/>
      <c r="N110" s="96"/>
      <c r="O110" s="96"/>
      <c r="P110" s="104"/>
      <c r="S110" s="96"/>
      <c r="T110" s="96"/>
      <c r="V110" s="96"/>
      <c r="W110" s="96"/>
    </row>
    <row r="111" spans="1:25" ht="16.2" hidden="1">
      <c r="A111" s="148">
        <v>480</v>
      </c>
      <c r="B111" s="6"/>
      <c r="C111" s="7">
        <v>3611</v>
      </c>
      <c r="D111" s="9" t="s">
        <v>73</v>
      </c>
      <c r="E111" s="378"/>
      <c r="F111" s="380"/>
      <c r="G111" s="130"/>
      <c r="H111" s="670"/>
      <c r="I111" s="130"/>
      <c r="J111" s="102" t="str">
        <f t="shared" si="1"/>
        <v/>
      </c>
      <c r="K111" s="129"/>
      <c r="N111" s="96"/>
      <c r="O111" s="96"/>
      <c r="P111" s="104"/>
      <c r="S111" s="96"/>
      <c r="T111" s="96"/>
      <c r="V111" s="96"/>
      <c r="W111" s="96"/>
      <c r="Y111" s="132"/>
    </row>
    <row r="112" spans="1:25" ht="16.2" hidden="1">
      <c r="A112" s="148">
        <v>485</v>
      </c>
      <c r="B112" s="6"/>
      <c r="C112" s="7">
        <v>3612</v>
      </c>
      <c r="D112" s="9" t="s">
        <v>74</v>
      </c>
      <c r="E112" s="378"/>
      <c r="F112" s="380"/>
      <c r="G112" s="130"/>
      <c r="H112" s="670"/>
      <c r="I112" s="130"/>
      <c r="J112" s="102" t="str">
        <f t="shared" si="1"/>
        <v/>
      </c>
      <c r="K112" s="129"/>
      <c r="N112" s="96"/>
      <c r="O112" s="96"/>
      <c r="P112" s="104"/>
      <c r="S112" s="96"/>
      <c r="T112" s="96"/>
      <c r="V112" s="96"/>
      <c r="W112" s="96"/>
    </row>
    <row r="113" spans="1:56" s="138" customFormat="1" hidden="1">
      <c r="A113" s="150"/>
      <c r="B113" s="6"/>
      <c r="C113" s="7">
        <v>3618</v>
      </c>
      <c r="D113" s="9" t="s">
        <v>933</v>
      </c>
      <c r="E113" s="383"/>
      <c r="F113" s="382"/>
      <c r="G113" s="140"/>
      <c r="H113" s="670"/>
      <c r="I113" s="130"/>
      <c r="J113" s="102" t="str">
        <f t="shared" si="1"/>
        <v/>
      </c>
      <c r="K113" s="129"/>
      <c r="P113" s="104"/>
      <c r="Y113" s="96"/>
    </row>
    <row r="114" spans="1:56" ht="16.2">
      <c r="A114" s="148">
        <v>490</v>
      </c>
      <c r="B114" s="6"/>
      <c r="C114" s="7">
        <v>3619</v>
      </c>
      <c r="D114" s="26" t="s">
        <v>75</v>
      </c>
      <c r="E114" s="378"/>
      <c r="F114" s="380"/>
      <c r="G114" s="130"/>
      <c r="H114" s="670"/>
      <c r="I114" s="130"/>
      <c r="J114" s="102" t="str">
        <f t="shared" si="1"/>
        <v/>
      </c>
      <c r="K114" s="129"/>
      <c r="N114" s="96"/>
      <c r="O114" s="96"/>
      <c r="P114" s="104"/>
      <c r="S114" s="96"/>
      <c r="T114" s="96"/>
      <c r="V114" s="96"/>
      <c r="W114" s="96"/>
    </row>
    <row r="115" spans="1:56" s="132" customFormat="1">
      <c r="A115" s="147">
        <v>495</v>
      </c>
      <c r="B115" s="10">
        <v>3700</v>
      </c>
      <c r="C115" s="776" t="s">
        <v>76</v>
      </c>
      <c r="D115" s="776"/>
      <c r="E115" s="397">
        <f>SUM(E116:E118)</f>
        <v>0</v>
      </c>
      <c r="F115" s="211">
        <f>SUM(F116:F118)</f>
        <v>-24000</v>
      </c>
      <c r="G115" s="137">
        <f>SUM(G116:G118)</f>
        <v>-24000</v>
      </c>
      <c r="H115" s="669">
        <f>SUM(H116:H118)</f>
        <v>-24000</v>
      </c>
      <c r="I115" s="137">
        <f>SUM(I116:I118)</f>
        <v>-24000</v>
      </c>
      <c r="J115" s="102">
        <f t="shared" si="1"/>
        <v>1</v>
      </c>
      <c r="K115" s="129"/>
      <c r="P115" s="104"/>
      <c r="Y115" s="138"/>
    </row>
    <row r="116" spans="1:56" ht="16.2">
      <c r="A116" s="148">
        <v>500</v>
      </c>
      <c r="B116" s="6"/>
      <c r="C116" s="7">
        <v>3701</v>
      </c>
      <c r="D116" s="8" t="s">
        <v>77</v>
      </c>
      <c r="E116" s="378"/>
      <c r="F116" s="380">
        <v>-20000</v>
      </c>
      <c r="G116" s="130">
        <v>-20000</v>
      </c>
      <c r="H116" s="670">
        <v>-20000</v>
      </c>
      <c r="I116" s="130">
        <v>-20000</v>
      </c>
      <c r="J116" s="102">
        <f t="shared" si="1"/>
        <v>1</v>
      </c>
      <c r="K116" s="129"/>
      <c r="N116" s="96"/>
      <c r="O116" s="96"/>
      <c r="P116" s="104"/>
      <c r="S116" s="96"/>
      <c r="T116" s="96"/>
      <c r="V116" s="96"/>
      <c r="W116" s="96"/>
    </row>
    <row r="117" spans="1:56">
      <c r="A117" s="148">
        <v>505</v>
      </c>
      <c r="B117" s="6"/>
      <c r="C117" s="7">
        <v>3702</v>
      </c>
      <c r="D117" s="9" t="s">
        <v>78</v>
      </c>
      <c r="E117" s="378"/>
      <c r="F117" s="380">
        <v>-4000</v>
      </c>
      <c r="G117" s="130">
        <v>-4000</v>
      </c>
      <c r="H117" s="670">
        <v>-4000</v>
      </c>
      <c r="I117" s="130">
        <v>-4000</v>
      </c>
      <c r="J117" s="102">
        <f t="shared" si="1"/>
        <v>1</v>
      </c>
      <c r="K117" s="129"/>
      <c r="N117" s="96"/>
      <c r="O117" s="96"/>
      <c r="P117" s="104"/>
      <c r="S117" s="96"/>
      <c r="T117" s="96"/>
      <c r="V117" s="96"/>
      <c r="W117" s="96"/>
      <c r="Y117" s="132"/>
    </row>
    <row r="118" spans="1:56" ht="16.2" hidden="1">
      <c r="A118" s="148">
        <v>510</v>
      </c>
      <c r="B118" s="6"/>
      <c r="C118" s="13">
        <v>3709</v>
      </c>
      <c r="D118" s="17" t="s">
        <v>79</v>
      </c>
      <c r="E118" s="378"/>
      <c r="F118" s="380"/>
      <c r="G118" s="130"/>
      <c r="H118" s="670"/>
      <c r="I118" s="130"/>
      <c r="J118" s="102" t="str">
        <f t="shared" si="1"/>
        <v/>
      </c>
      <c r="K118" s="129"/>
      <c r="N118" s="96"/>
      <c r="O118" s="96"/>
      <c r="P118" s="104"/>
      <c r="S118" s="96"/>
      <c r="T118" s="96"/>
      <c r="V118" s="96"/>
      <c r="W118" s="96"/>
    </row>
    <row r="119" spans="1:56" s="153" customFormat="1">
      <c r="A119" s="151">
        <v>515</v>
      </c>
      <c r="B119" s="10">
        <v>4000</v>
      </c>
      <c r="C119" s="27" t="s">
        <v>80</v>
      </c>
      <c r="D119" s="27"/>
      <c r="E119" s="379">
        <f>SUM(E120:E130)</f>
        <v>0</v>
      </c>
      <c r="F119" s="388">
        <f>SUM(F120:F130)</f>
        <v>0</v>
      </c>
      <c r="G119" s="133">
        <f>SUM(G120:G130)</f>
        <v>0</v>
      </c>
      <c r="H119" s="672">
        <f>SUM(H120:H130)</f>
        <v>0</v>
      </c>
      <c r="I119" s="133">
        <f>SUM(I120:I130)</f>
        <v>0</v>
      </c>
      <c r="J119" s="102" t="str">
        <f t="shared" si="1"/>
        <v/>
      </c>
      <c r="K119" s="129"/>
      <c r="L119" s="152"/>
      <c r="M119" s="152"/>
      <c r="N119" s="152"/>
      <c r="O119" s="152"/>
      <c r="P119" s="104"/>
      <c r="W119" s="96"/>
      <c r="X119" s="96"/>
      <c r="Y119" s="96"/>
    </row>
    <row r="120" spans="1:56" s="156" customFormat="1" ht="15.75" hidden="1" customHeight="1">
      <c r="A120" s="154">
        <v>516</v>
      </c>
      <c r="B120" s="6"/>
      <c r="C120" s="7">
        <v>4021</v>
      </c>
      <c r="D120" s="156" t="s">
        <v>81</v>
      </c>
      <c r="E120" s="378"/>
      <c r="F120" s="380"/>
      <c r="G120" s="130"/>
      <c r="H120" s="670"/>
      <c r="I120" s="130"/>
      <c r="J120" s="102" t="str">
        <f t="shared" si="1"/>
        <v/>
      </c>
      <c r="K120" s="129"/>
      <c r="L120" s="155"/>
      <c r="M120" s="155"/>
      <c r="N120" s="155"/>
      <c r="O120" s="155"/>
      <c r="P120" s="104"/>
      <c r="W120" s="96"/>
      <c r="X120" s="96"/>
      <c r="Y120" s="96"/>
    </row>
    <row r="121" spans="1:56" s="156" customFormat="1" ht="15.75" customHeight="1">
      <c r="A121" s="154">
        <v>517</v>
      </c>
      <c r="B121" s="6"/>
      <c r="C121" s="7">
        <v>4022</v>
      </c>
      <c r="D121" s="156" t="s">
        <v>472</v>
      </c>
      <c r="E121" s="378"/>
      <c r="F121" s="380"/>
      <c r="G121" s="130"/>
      <c r="H121" s="670"/>
      <c r="I121" s="130"/>
      <c r="J121" s="102" t="str">
        <f t="shared" si="1"/>
        <v/>
      </c>
      <c r="K121" s="129"/>
      <c r="L121" s="155"/>
      <c r="M121" s="155"/>
      <c r="N121" s="155"/>
      <c r="O121" s="155"/>
      <c r="P121" s="104"/>
      <c r="W121" s="96"/>
      <c r="X121" s="96"/>
      <c r="Y121" s="153"/>
    </row>
    <row r="122" spans="1:56" s="156" customFormat="1" ht="15.75" hidden="1" customHeight="1">
      <c r="A122" s="154">
        <v>518</v>
      </c>
      <c r="B122" s="6"/>
      <c r="C122" s="7">
        <v>4023</v>
      </c>
      <c r="D122" s="156" t="s">
        <v>473</v>
      </c>
      <c r="E122" s="378"/>
      <c r="F122" s="380"/>
      <c r="G122" s="130"/>
      <c r="H122" s="670"/>
      <c r="I122" s="130"/>
      <c r="J122" s="102" t="str">
        <f t="shared" si="1"/>
        <v/>
      </c>
      <c r="K122" s="129"/>
      <c r="L122" s="155"/>
      <c r="M122" s="155"/>
      <c r="N122" s="155"/>
      <c r="O122" s="155"/>
      <c r="P122" s="104"/>
    </row>
    <row r="123" spans="1:56" s="156" customFormat="1" ht="15.75" hidden="1" customHeight="1">
      <c r="A123" s="154">
        <v>519</v>
      </c>
      <c r="B123" s="6"/>
      <c r="C123" s="7">
        <v>4024</v>
      </c>
      <c r="D123" s="156" t="s">
        <v>474</v>
      </c>
      <c r="E123" s="378"/>
      <c r="F123" s="380"/>
      <c r="G123" s="130"/>
      <c r="H123" s="670"/>
      <c r="I123" s="130"/>
      <c r="J123" s="102" t="str">
        <f t="shared" si="1"/>
        <v/>
      </c>
      <c r="K123" s="129"/>
      <c r="L123" s="155"/>
      <c r="M123" s="155"/>
      <c r="N123" s="155"/>
      <c r="O123" s="155"/>
      <c r="P123" s="104"/>
    </row>
    <row r="124" spans="1:56" s="156" customFormat="1" ht="15.75" hidden="1" customHeight="1">
      <c r="A124" s="154">
        <v>520</v>
      </c>
      <c r="B124" s="6"/>
      <c r="C124" s="7">
        <v>4025</v>
      </c>
      <c r="D124" s="156" t="s">
        <v>475</v>
      </c>
      <c r="E124" s="378"/>
      <c r="F124" s="380"/>
      <c r="G124" s="130"/>
      <c r="H124" s="670"/>
      <c r="I124" s="130"/>
      <c r="J124" s="102" t="str">
        <f t="shared" si="1"/>
        <v/>
      </c>
      <c r="K124" s="129"/>
      <c r="L124" s="155"/>
      <c r="M124" s="155"/>
      <c r="N124" s="155"/>
      <c r="O124" s="155"/>
      <c r="P124" s="104"/>
    </row>
    <row r="125" spans="1:56" s="156" customFormat="1" ht="15.75" hidden="1" customHeight="1">
      <c r="A125" s="154">
        <v>521</v>
      </c>
      <c r="B125" s="6"/>
      <c r="C125" s="7">
        <v>4026</v>
      </c>
      <c r="D125" s="156" t="s">
        <v>476</v>
      </c>
      <c r="E125" s="378"/>
      <c r="F125" s="380"/>
      <c r="G125" s="130"/>
      <c r="H125" s="670"/>
      <c r="I125" s="130"/>
      <c r="J125" s="102" t="str">
        <f t="shared" si="1"/>
        <v/>
      </c>
      <c r="K125" s="129"/>
      <c r="L125" s="155"/>
      <c r="M125" s="155"/>
      <c r="N125" s="155"/>
      <c r="O125" s="155"/>
      <c r="P125" s="104"/>
    </row>
    <row r="126" spans="1:56" s="156" customFormat="1" ht="15.75" hidden="1" customHeight="1">
      <c r="A126" s="154">
        <v>522</v>
      </c>
      <c r="B126" s="6"/>
      <c r="C126" s="7">
        <v>4029</v>
      </c>
      <c r="D126" s="156" t="s">
        <v>477</v>
      </c>
      <c r="E126" s="378"/>
      <c r="F126" s="380"/>
      <c r="G126" s="130"/>
      <c r="H126" s="670"/>
      <c r="I126" s="130"/>
      <c r="J126" s="102" t="str">
        <f t="shared" si="1"/>
        <v/>
      </c>
      <c r="K126" s="129"/>
      <c r="L126" s="155"/>
      <c r="M126" s="155"/>
      <c r="N126" s="155"/>
      <c r="O126" s="155"/>
      <c r="P126" s="104"/>
    </row>
    <row r="127" spans="1:56" s="161" customFormat="1" ht="15.75" hidden="1" customHeight="1">
      <c r="A127" s="154">
        <v>523</v>
      </c>
      <c r="B127" s="6"/>
      <c r="C127" s="7">
        <v>4030</v>
      </c>
      <c r="D127" s="156" t="s">
        <v>478</v>
      </c>
      <c r="E127" s="378"/>
      <c r="F127" s="380"/>
      <c r="G127" s="130"/>
      <c r="H127" s="670"/>
      <c r="I127" s="130"/>
      <c r="J127" s="102" t="str">
        <f t="shared" si="1"/>
        <v/>
      </c>
      <c r="K127" s="129"/>
      <c r="L127" s="157"/>
      <c r="M127" s="158"/>
      <c r="N127" s="158"/>
      <c r="O127" s="157"/>
      <c r="P127" s="104"/>
      <c r="Q127" s="158"/>
      <c r="R127" s="157"/>
      <c r="S127" s="158"/>
      <c r="T127" s="158"/>
      <c r="U127" s="157"/>
      <c r="V127" s="159"/>
      <c r="W127" s="159"/>
      <c r="X127" s="155"/>
      <c r="Y127" s="156"/>
      <c r="Z127" s="158"/>
      <c r="AA127" s="157"/>
      <c r="AB127" s="158"/>
      <c r="AC127" s="158"/>
      <c r="AD127" s="157"/>
      <c r="AE127" s="158"/>
      <c r="AF127" s="158"/>
      <c r="AG127" s="157"/>
      <c r="AH127" s="158"/>
      <c r="AI127" s="158"/>
      <c r="AJ127" s="157"/>
      <c r="AK127" s="158"/>
      <c r="AL127" s="158"/>
      <c r="AM127" s="160"/>
      <c r="AN127" s="158"/>
      <c r="AO127" s="158"/>
      <c r="AP127" s="157"/>
      <c r="AQ127" s="158"/>
      <c r="AR127" s="158"/>
      <c r="AS127" s="157"/>
      <c r="AT127" s="158"/>
      <c r="AU127" s="157"/>
      <c r="AV127" s="160"/>
      <c r="AW127" s="157"/>
      <c r="AX127" s="157"/>
      <c r="AY127" s="158"/>
      <c r="AZ127" s="158"/>
      <c r="BA127" s="157"/>
      <c r="BB127" s="158"/>
      <c r="BD127" s="158"/>
    </row>
    <row r="128" spans="1:56" s="161" customFormat="1" ht="15.75" hidden="1" customHeight="1">
      <c r="A128" s="154">
        <v>523</v>
      </c>
      <c r="B128" s="6"/>
      <c r="C128" s="7">
        <v>4039</v>
      </c>
      <c r="D128" s="156" t="s">
        <v>1190</v>
      </c>
      <c r="E128" s="378"/>
      <c r="F128" s="380"/>
      <c r="G128" s="130"/>
      <c r="H128" s="670"/>
      <c r="I128" s="130"/>
      <c r="J128" s="102" t="str">
        <f t="shared" si="1"/>
        <v/>
      </c>
      <c r="K128" s="129"/>
      <c r="L128" s="157"/>
      <c r="M128" s="158"/>
      <c r="N128" s="158"/>
      <c r="O128" s="157"/>
      <c r="P128" s="104"/>
      <c r="Q128" s="158"/>
      <c r="R128" s="157"/>
      <c r="S128" s="158"/>
      <c r="T128" s="158"/>
      <c r="U128" s="157"/>
      <c r="V128" s="159"/>
      <c r="W128" s="159"/>
      <c r="X128" s="155"/>
      <c r="Y128" s="156"/>
      <c r="Z128" s="158"/>
      <c r="AA128" s="157"/>
      <c r="AB128" s="158"/>
      <c r="AC128" s="158"/>
      <c r="AD128" s="157"/>
      <c r="AE128" s="158"/>
      <c r="AF128" s="158"/>
      <c r="AG128" s="157"/>
      <c r="AH128" s="158"/>
      <c r="AI128" s="158"/>
      <c r="AJ128" s="157"/>
      <c r="AK128" s="158"/>
      <c r="AL128" s="158"/>
      <c r="AM128" s="160"/>
      <c r="AN128" s="158"/>
      <c r="AO128" s="158"/>
      <c r="AP128" s="157"/>
      <c r="AQ128" s="158"/>
      <c r="AR128" s="158"/>
      <c r="AS128" s="157"/>
      <c r="AT128" s="158"/>
      <c r="AU128" s="157"/>
      <c r="AV128" s="160"/>
      <c r="AW128" s="157"/>
      <c r="AX128" s="157"/>
      <c r="AY128" s="158"/>
      <c r="AZ128" s="158"/>
      <c r="BA128" s="157"/>
      <c r="BB128" s="158"/>
      <c r="BD128" s="158"/>
    </row>
    <row r="129" spans="1:56" s="161" customFormat="1" ht="15.75" customHeight="1">
      <c r="A129" s="154">
        <v>524</v>
      </c>
      <c r="B129" s="6"/>
      <c r="C129" s="7">
        <v>4040</v>
      </c>
      <c r="D129" s="156" t="s">
        <v>479</v>
      </c>
      <c r="E129" s="378"/>
      <c r="F129" s="380"/>
      <c r="G129" s="130"/>
      <c r="H129" s="670"/>
      <c r="I129" s="130"/>
      <c r="J129" s="102" t="str">
        <f t="shared" si="1"/>
        <v/>
      </c>
      <c r="K129" s="129"/>
      <c r="L129" s="157"/>
      <c r="M129" s="158"/>
      <c r="N129" s="158"/>
      <c r="O129" s="157"/>
      <c r="P129" s="104"/>
      <c r="Q129" s="158"/>
      <c r="R129" s="157"/>
      <c r="S129" s="158"/>
      <c r="T129" s="158"/>
      <c r="U129" s="157"/>
      <c r="V129" s="159"/>
      <c r="W129" s="159"/>
      <c r="X129" s="155"/>
      <c r="Y129" s="156"/>
      <c r="Z129" s="158"/>
      <c r="AA129" s="157"/>
      <c r="AB129" s="158"/>
      <c r="AC129" s="158"/>
      <c r="AD129" s="157"/>
      <c r="AE129" s="158"/>
      <c r="AF129" s="158"/>
      <c r="AG129" s="157"/>
      <c r="AH129" s="158"/>
      <c r="AI129" s="158"/>
      <c r="AJ129" s="157"/>
      <c r="AK129" s="158"/>
      <c r="AL129" s="158"/>
      <c r="AM129" s="160"/>
      <c r="AN129" s="158"/>
      <c r="AO129" s="158"/>
      <c r="AP129" s="157"/>
      <c r="AQ129" s="158"/>
      <c r="AR129" s="158"/>
      <c r="AS129" s="157"/>
      <c r="AT129" s="158"/>
      <c r="AU129" s="157"/>
      <c r="AV129" s="160"/>
      <c r="AW129" s="157"/>
      <c r="AX129" s="157"/>
      <c r="AY129" s="158"/>
      <c r="AZ129" s="158"/>
      <c r="BA129" s="157"/>
      <c r="BB129" s="158"/>
      <c r="BD129" s="158"/>
    </row>
    <row r="130" spans="1:56" s="161" customFormat="1" ht="15.75" hidden="1" customHeight="1">
      <c r="A130" s="154">
        <v>526</v>
      </c>
      <c r="B130" s="6"/>
      <c r="C130" s="7">
        <v>4072</v>
      </c>
      <c r="D130" s="387" t="s">
        <v>480</v>
      </c>
      <c r="E130" s="378"/>
      <c r="F130" s="380"/>
      <c r="G130" s="130"/>
      <c r="H130" s="670"/>
      <c r="I130" s="130"/>
      <c r="J130" s="102" t="str">
        <f t="shared" si="1"/>
        <v/>
      </c>
      <c r="K130" s="129"/>
      <c r="L130" s="157"/>
      <c r="M130" s="158"/>
      <c r="N130" s="158"/>
      <c r="O130" s="157"/>
      <c r="P130" s="104"/>
      <c r="Q130" s="158"/>
      <c r="R130" s="157"/>
      <c r="S130" s="158"/>
      <c r="T130" s="158"/>
      <c r="U130" s="157"/>
      <c r="V130" s="159"/>
      <c r="W130" s="159"/>
      <c r="X130" s="155"/>
      <c r="Y130" s="158"/>
      <c r="Z130" s="158"/>
      <c r="AA130" s="157"/>
      <c r="AB130" s="158"/>
      <c r="AC130" s="158"/>
      <c r="AD130" s="157"/>
      <c r="AE130" s="158"/>
      <c r="AF130" s="158"/>
      <c r="AG130" s="157"/>
      <c r="AH130" s="158"/>
      <c r="AI130" s="158"/>
      <c r="AJ130" s="157"/>
      <c r="AK130" s="158"/>
      <c r="AL130" s="158"/>
      <c r="AM130" s="160"/>
      <c r="AN130" s="158"/>
      <c r="AO130" s="158"/>
      <c r="AP130" s="157"/>
      <c r="AQ130" s="158"/>
      <c r="AR130" s="158"/>
      <c r="AS130" s="157"/>
      <c r="AT130" s="158"/>
      <c r="AU130" s="157"/>
      <c r="AV130" s="160"/>
      <c r="AW130" s="157"/>
      <c r="AX130" s="157"/>
      <c r="AY130" s="158"/>
      <c r="AZ130" s="158"/>
      <c r="BA130" s="157"/>
      <c r="BB130" s="158"/>
      <c r="BD130" s="158"/>
    </row>
    <row r="131" spans="1:56" s="132" customFormat="1">
      <c r="A131" s="147">
        <v>540</v>
      </c>
      <c r="B131" s="10">
        <v>4100</v>
      </c>
      <c r="C131" s="794" t="s">
        <v>481</v>
      </c>
      <c r="D131" s="794"/>
      <c r="E131" s="381"/>
      <c r="F131" s="384">
        <v>1000</v>
      </c>
      <c r="G131" s="143">
        <v>1000</v>
      </c>
      <c r="H131" s="671">
        <v>1000</v>
      </c>
      <c r="I131" s="130">
        <v>1000</v>
      </c>
      <c r="J131" s="102">
        <f t="shared" si="1"/>
        <v>1</v>
      </c>
      <c r="K131" s="129"/>
      <c r="P131" s="104"/>
      <c r="Y131" s="158"/>
    </row>
    <row r="132" spans="1:56" s="132" customFormat="1" hidden="1">
      <c r="A132" s="147">
        <v>550</v>
      </c>
      <c r="B132" s="10">
        <v>4200</v>
      </c>
      <c r="C132" s="748" t="s">
        <v>482</v>
      </c>
      <c r="D132" s="748"/>
      <c r="E132" s="397"/>
      <c r="F132" s="211"/>
      <c r="G132" s="137"/>
      <c r="H132" s="669"/>
      <c r="I132" s="431"/>
      <c r="J132" s="102" t="str">
        <f t="shared" si="1"/>
        <v/>
      </c>
      <c r="K132" s="129"/>
      <c r="P132" s="104"/>
      <c r="Y132" s="158"/>
    </row>
    <row r="133" spans="1:56" s="132" customFormat="1" hidden="1">
      <c r="A133" s="147">
        <v>560</v>
      </c>
      <c r="B133" s="10" t="s">
        <v>483</v>
      </c>
      <c r="C133" s="780" t="s">
        <v>1545</v>
      </c>
      <c r="D133" s="780"/>
      <c r="E133" s="397">
        <f>SUM(E134:E135)</f>
        <v>0</v>
      </c>
      <c r="F133" s="211">
        <f>SUM(F134:F135)</f>
        <v>0</v>
      </c>
      <c r="G133" s="137">
        <f>SUM(G134:G135)</f>
        <v>0</v>
      </c>
      <c r="H133" s="669">
        <f>SUM(H134:H135)</f>
        <v>0</v>
      </c>
      <c r="I133" s="137">
        <f>SUM(I134:I135)</f>
        <v>0</v>
      </c>
      <c r="J133" s="102" t="str">
        <f t="shared" si="1"/>
        <v/>
      </c>
      <c r="K133" s="129"/>
      <c r="P133" s="104"/>
    </row>
    <row r="134" spans="1:56" ht="16.2" hidden="1">
      <c r="A134" s="148">
        <v>565</v>
      </c>
      <c r="B134" s="6"/>
      <c r="C134" s="7">
        <v>4501</v>
      </c>
      <c r="D134" s="28" t="s">
        <v>1546</v>
      </c>
      <c r="E134" s="378"/>
      <c r="F134" s="380"/>
      <c r="G134" s="130"/>
      <c r="H134" s="670"/>
      <c r="I134" s="130"/>
      <c r="J134" s="102" t="str">
        <f t="shared" si="1"/>
        <v/>
      </c>
      <c r="K134" s="129"/>
      <c r="N134" s="96"/>
      <c r="O134" s="96"/>
      <c r="P134" s="104"/>
      <c r="S134" s="96"/>
      <c r="T134" s="96"/>
      <c r="V134" s="96"/>
      <c r="W134" s="96"/>
    </row>
    <row r="135" spans="1:56" ht="16.2" hidden="1">
      <c r="A135" s="148">
        <v>570</v>
      </c>
      <c r="B135" s="6"/>
      <c r="C135" s="7">
        <v>4503</v>
      </c>
      <c r="D135" s="389" t="s">
        <v>1547</v>
      </c>
      <c r="E135" s="378"/>
      <c r="F135" s="380"/>
      <c r="G135" s="130"/>
      <c r="H135" s="670"/>
      <c r="I135" s="130"/>
      <c r="J135" s="102" t="str">
        <f t="shared" si="1"/>
        <v/>
      </c>
      <c r="K135" s="129"/>
      <c r="N135" s="96"/>
      <c r="O135" s="96"/>
      <c r="P135" s="104"/>
      <c r="S135" s="96"/>
      <c r="T135" s="96"/>
      <c r="V135" s="96"/>
      <c r="W135" s="96"/>
      <c r="Y135" s="132"/>
    </row>
    <row r="136" spans="1:56" s="132" customFormat="1">
      <c r="A136" s="147">
        <v>575</v>
      </c>
      <c r="B136" s="10">
        <v>4600</v>
      </c>
      <c r="C136" s="776" t="s">
        <v>1548</v>
      </c>
      <c r="D136" s="776"/>
      <c r="E136" s="397">
        <f>SUM(E137:E144)</f>
        <v>0</v>
      </c>
      <c r="F136" s="211">
        <f>SUM(F137:F144)</f>
        <v>0</v>
      </c>
      <c r="G136" s="137">
        <f>SUM(G137:G144)</f>
        <v>0</v>
      </c>
      <c r="H136" s="669">
        <f>SUM(H137:H144)</f>
        <v>0</v>
      </c>
      <c r="I136" s="137">
        <f>SUM(I137:I144)</f>
        <v>0</v>
      </c>
      <c r="J136" s="102" t="str">
        <f t="shared" si="1"/>
        <v/>
      </c>
      <c r="K136" s="129"/>
      <c r="P136" s="104"/>
      <c r="Y136" s="96"/>
    </row>
    <row r="137" spans="1:56" ht="16.8" thickBot="1">
      <c r="A137" s="148">
        <v>580</v>
      </c>
      <c r="B137" s="6"/>
      <c r="C137" s="7">
        <v>4610</v>
      </c>
      <c r="D137" s="28" t="s">
        <v>1296</v>
      </c>
      <c r="E137" s="378"/>
      <c r="F137" s="380"/>
      <c r="G137" s="130"/>
      <c r="H137" s="670"/>
      <c r="I137" s="130"/>
      <c r="J137" s="102" t="str">
        <f t="shared" si="1"/>
        <v/>
      </c>
      <c r="K137" s="129"/>
      <c r="N137" s="96"/>
      <c r="O137" s="96"/>
      <c r="P137" s="104"/>
      <c r="S137" s="96"/>
      <c r="T137" s="96"/>
      <c r="V137" s="96"/>
      <c r="W137" s="96"/>
    </row>
    <row r="138" spans="1:56" ht="16.8" hidden="1" thickBot="1">
      <c r="A138" s="148">
        <v>585</v>
      </c>
      <c r="B138" s="6"/>
      <c r="C138" s="7">
        <v>4620</v>
      </c>
      <c r="D138" s="29" t="s">
        <v>1549</v>
      </c>
      <c r="E138" s="378"/>
      <c r="F138" s="380"/>
      <c r="G138" s="130"/>
      <c r="H138" s="670"/>
      <c r="I138" s="130"/>
      <c r="J138" s="102" t="str">
        <f t="shared" si="1"/>
        <v/>
      </c>
      <c r="K138" s="129"/>
      <c r="N138" s="96"/>
      <c r="O138" s="96"/>
      <c r="P138" s="104"/>
      <c r="S138" s="96"/>
      <c r="T138" s="96"/>
      <c r="V138" s="96"/>
      <c r="W138" s="96"/>
      <c r="Y138" s="132"/>
    </row>
    <row r="139" spans="1:56" ht="16.8" hidden="1" thickBot="1">
      <c r="A139" s="148">
        <v>590</v>
      </c>
      <c r="B139" s="6"/>
      <c r="C139" s="7">
        <v>4630</v>
      </c>
      <c r="D139" s="29" t="s">
        <v>1550</v>
      </c>
      <c r="E139" s="378"/>
      <c r="F139" s="380"/>
      <c r="G139" s="130"/>
      <c r="H139" s="670"/>
      <c r="I139" s="130"/>
      <c r="J139" s="102" t="str">
        <f t="shared" si="1"/>
        <v/>
      </c>
      <c r="K139" s="129"/>
      <c r="N139" s="96"/>
      <c r="O139" s="96"/>
      <c r="P139" s="104"/>
      <c r="S139" s="96"/>
      <c r="T139" s="96"/>
      <c r="V139" s="96"/>
      <c r="W139" s="96"/>
    </row>
    <row r="140" spans="1:56" ht="16.8" hidden="1" thickBot="1">
      <c r="A140" s="148">
        <v>595</v>
      </c>
      <c r="B140" s="6"/>
      <c r="C140" s="7">
        <v>4640</v>
      </c>
      <c r="D140" s="29" t="s">
        <v>1297</v>
      </c>
      <c r="E140" s="378"/>
      <c r="F140" s="380"/>
      <c r="G140" s="130"/>
      <c r="H140" s="670"/>
      <c r="I140" s="130"/>
      <c r="J140" s="102" t="str">
        <f t="shared" si="1"/>
        <v/>
      </c>
      <c r="K140" s="129"/>
      <c r="N140" s="96"/>
      <c r="O140" s="96"/>
      <c r="P140" s="104"/>
      <c r="S140" s="96"/>
      <c r="T140" s="96"/>
      <c r="V140" s="96"/>
      <c r="W140" s="96"/>
    </row>
    <row r="141" spans="1:56" ht="16.8" hidden="1" thickBot="1">
      <c r="A141" s="148">
        <v>600</v>
      </c>
      <c r="B141" s="6"/>
      <c r="C141" s="7">
        <v>4650</v>
      </c>
      <c r="D141" s="29" t="s">
        <v>1551</v>
      </c>
      <c r="E141" s="378"/>
      <c r="F141" s="380"/>
      <c r="G141" s="130"/>
      <c r="H141" s="670"/>
      <c r="I141" s="130"/>
      <c r="J141" s="102" t="str">
        <f t="shared" si="1"/>
        <v/>
      </c>
      <c r="K141" s="129"/>
      <c r="N141" s="96"/>
      <c r="O141" s="96"/>
      <c r="P141" s="104"/>
      <c r="S141" s="96"/>
      <c r="T141" s="96"/>
      <c r="V141" s="96"/>
      <c r="W141" s="96"/>
    </row>
    <row r="142" spans="1:56" ht="16.8" hidden="1" thickBot="1">
      <c r="A142" s="148">
        <v>605</v>
      </c>
      <c r="B142" s="6"/>
      <c r="C142" s="7">
        <v>4660</v>
      </c>
      <c r="D142" s="29" t="s">
        <v>1275</v>
      </c>
      <c r="E142" s="378"/>
      <c r="F142" s="380"/>
      <c r="G142" s="130"/>
      <c r="H142" s="670"/>
      <c r="I142" s="130"/>
      <c r="J142" s="102" t="str">
        <f t="shared" si="1"/>
        <v/>
      </c>
      <c r="K142" s="129"/>
      <c r="N142" s="96"/>
      <c r="O142" s="96"/>
      <c r="P142" s="104"/>
      <c r="S142" s="96"/>
      <c r="T142" s="96"/>
      <c r="V142" s="96"/>
      <c r="W142" s="96"/>
    </row>
    <row r="143" spans="1:56" ht="16.8" hidden="1" thickBot="1">
      <c r="A143" s="148">
        <v>610</v>
      </c>
      <c r="B143" s="6"/>
      <c r="C143" s="7">
        <v>4670</v>
      </c>
      <c r="D143" s="29" t="s">
        <v>1276</v>
      </c>
      <c r="E143" s="378"/>
      <c r="F143" s="380"/>
      <c r="G143" s="130"/>
      <c r="H143" s="670"/>
      <c r="I143" s="130"/>
      <c r="J143" s="102" t="str">
        <f t="shared" si="1"/>
        <v/>
      </c>
      <c r="K143" s="129"/>
      <c r="N143" s="96"/>
      <c r="O143" s="96"/>
      <c r="P143" s="104"/>
      <c r="S143" s="96"/>
      <c r="T143" s="96"/>
      <c r="V143" s="96"/>
      <c r="W143" s="96"/>
    </row>
    <row r="144" spans="1:56" ht="16.8" hidden="1" thickBot="1">
      <c r="A144" s="148">
        <v>615</v>
      </c>
      <c r="B144" s="6"/>
      <c r="C144" s="7">
        <v>4680</v>
      </c>
      <c r="D144" s="30" t="s">
        <v>1277</v>
      </c>
      <c r="E144" s="391"/>
      <c r="F144" s="390"/>
      <c r="G144" s="162"/>
      <c r="H144" s="673"/>
      <c r="I144" s="130"/>
      <c r="J144" s="102" t="str">
        <f t="shared" si="1"/>
        <v/>
      </c>
      <c r="K144" s="129"/>
      <c r="N144" s="96"/>
      <c r="O144" s="96"/>
      <c r="P144" s="104"/>
      <c r="S144" s="96"/>
      <c r="T144" s="96"/>
      <c r="V144" s="96"/>
      <c r="W144" s="96"/>
    </row>
    <row r="145" spans="1:25" s="132" customFormat="1" ht="16.2" hidden="1" thickBot="1">
      <c r="A145" s="147">
        <v>575</v>
      </c>
      <c r="B145" s="10">
        <v>4700</v>
      </c>
      <c r="C145" s="776" t="s">
        <v>1191</v>
      </c>
      <c r="D145" s="776"/>
      <c r="E145" s="397">
        <f>SUM(E146:E153)</f>
        <v>0</v>
      </c>
      <c r="F145" s="211">
        <f>SUM(F146:F153)</f>
        <v>0</v>
      </c>
      <c r="G145" s="137">
        <f>SUM(G146:G153)</f>
        <v>0</v>
      </c>
      <c r="H145" s="669">
        <f>SUM(H146:H153)</f>
        <v>0</v>
      </c>
      <c r="I145" s="137">
        <f>SUM(I146:I153)</f>
        <v>0</v>
      </c>
      <c r="J145" s="102" t="str">
        <f t="shared" si="1"/>
        <v/>
      </c>
      <c r="K145" s="129"/>
      <c r="P145" s="104"/>
      <c r="Y145" s="96"/>
    </row>
    <row r="146" spans="1:25" ht="33" hidden="1" thickBot="1">
      <c r="A146" s="148">
        <v>580</v>
      </c>
      <c r="B146" s="6"/>
      <c r="C146" s="7">
        <v>4743</v>
      </c>
      <c r="D146" s="28" t="s">
        <v>1278</v>
      </c>
      <c r="E146" s="378"/>
      <c r="F146" s="380"/>
      <c r="G146" s="130"/>
      <c r="H146" s="670"/>
      <c r="I146" s="130"/>
      <c r="J146" s="102" t="str">
        <f t="shared" si="1"/>
        <v/>
      </c>
      <c r="K146" s="129"/>
      <c r="N146" s="96"/>
      <c r="O146" s="96"/>
      <c r="P146" s="104"/>
      <c r="S146" s="96"/>
      <c r="T146" s="96"/>
      <c r="V146" s="96"/>
      <c r="W146" s="96"/>
    </row>
    <row r="147" spans="1:25" ht="33" hidden="1" thickBot="1">
      <c r="A147" s="148">
        <v>585</v>
      </c>
      <c r="B147" s="6"/>
      <c r="C147" s="7">
        <v>4744</v>
      </c>
      <c r="D147" s="29" t="s">
        <v>1279</v>
      </c>
      <c r="E147" s="378"/>
      <c r="F147" s="380"/>
      <c r="G147" s="130"/>
      <c r="H147" s="670"/>
      <c r="I147" s="130"/>
      <c r="J147" s="102" t="str">
        <f t="shared" si="1"/>
        <v/>
      </c>
      <c r="K147" s="129"/>
      <c r="N147" s="96"/>
      <c r="O147" s="96"/>
      <c r="P147" s="104"/>
      <c r="S147" s="96"/>
      <c r="T147" s="96"/>
      <c r="V147" s="96"/>
      <c r="W147" s="96"/>
      <c r="Y147" s="132"/>
    </row>
    <row r="148" spans="1:25" ht="33" hidden="1" thickBot="1">
      <c r="A148" s="148">
        <v>590</v>
      </c>
      <c r="B148" s="6"/>
      <c r="C148" s="7">
        <v>4745</v>
      </c>
      <c r="D148" s="29" t="s">
        <v>1280</v>
      </c>
      <c r="E148" s="378"/>
      <c r="F148" s="380"/>
      <c r="G148" s="130"/>
      <c r="H148" s="670"/>
      <c r="I148" s="130"/>
      <c r="J148" s="102" t="str">
        <f t="shared" si="1"/>
        <v/>
      </c>
      <c r="K148" s="129"/>
      <c r="N148" s="96"/>
      <c r="O148" s="96"/>
      <c r="P148" s="104"/>
      <c r="S148" s="96"/>
      <c r="T148" s="96"/>
      <c r="V148" s="96"/>
      <c r="W148" s="96"/>
    </row>
    <row r="149" spans="1:25" ht="33" hidden="1" thickBot="1">
      <c r="A149" s="148">
        <v>595</v>
      </c>
      <c r="B149" s="6"/>
      <c r="C149" s="7">
        <v>4749</v>
      </c>
      <c r="D149" s="29" t="s">
        <v>1281</v>
      </c>
      <c r="E149" s="378"/>
      <c r="F149" s="380"/>
      <c r="G149" s="130"/>
      <c r="H149" s="670"/>
      <c r="I149" s="130"/>
      <c r="J149" s="102" t="str">
        <f t="shared" si="1"/>
        <v/>
      </c>
      <c r="K149" s="129"/>
      <c r="N149" s="96"/>
      <c r="O149" s="96"/>
      <c r="P149" s="104"/>
      <c r="S149" s="96"/>
      <c r="T149" s="96"/>
      <c r="V149" s="96"/>
      <c r="W149" s="96"/>
    </row>
    <row r="150" spans="1:25" ht="33" hidden="1" thickBot="1">
      <c r="A150" s="148">
        <v>600</v>
      </c>
      <c r="B150" s="6"/>
      <c r="C150" s="7">
        <v>4751</v>
      </c>
      <c r="D150" s="29" t="s">
        <v>1282</v>
      </c>
      <c r="E150" s="378"/>
      <c r="F150" s="380"/>
      <c r="G150" s="130"/>
      <c r="H150" s="670"/>
      <c r="I150" s="130"/>
      <c r="J150" s="102" t="str">
        <f t="shared" si="1"/>
        <v/>
      </c>
      <c r="K150" s="129"/>
      <c r="N150" s="96"/>
      <c r="O150" s="96"/>
      <c r="P150" s="104"/>
      <c r="S150" s="96"/>
      <c r="T150" s="96"/>
      <c r="V150" s="96"/>
      <c r="W150" s="96"/>
    </row>
    <row r="151" spans="1:25" ht="33" hidden="1" thickBot="1">
      <c r="A151" s="148">
        <v>605</v>
      </c>
      <c r="B151" s="6"/>
      <c r="C151" s="7">
        <v>4752</v>
      </c>
      <c r="D151" s="29" t="s">
        <v>1283</v>
      </c>
      <c r="E151" s="378"/>
      <c r="F151" s="380"/>
      <c r="G151" s="130"/>
      <c r="H151" s="670"/>
      <c r="I151" s="130"/>
      <c r="J151" s="102" t="str">
        <f t="shared" ref="J151:J162" si="2">(IF($E151&lt;&gt;0,$J$2,IF($I151&lt;&gt;0,$J$2,"")))</f>
        <v/>
      </c>
      <c r="K151" s="129"/>
      <c r="N151" s="96"/>
      <c r="O151" s="96"/>
      <c r="P151" s="104"/>
      <c r="S151" s="96"/>
      <c r="T151" s="96"/>
      <c r="V151" s="96"/>
      <c r="W151" s="96"/>
    </row>
    <row r="152" spans="1:25" ht="33" hidden="1" thickBot="1">
      <c r="A152" s="148">
        <v>610</v>
      </c>
      <c r="B152" s="6"/>
      <c r="C152" s="7">
        <v>4753</v>
      </c>
      <c r="D152" s="29" t="s">
        <v>1284</v>
      </c>
      <c r="E152" s="378"/>
      <c r="F152" s="380"/>
      <c r="G152" s="130"/>
      <c r="H152" s="670"/>
      <c r="I152" s="130"/>
      <c r="J152" s="102" t="str">
        <f t="shared" si="2"/>
        <v/>
      </c>
      <c r="K152" s="129"/>
      <c r="N152" s="96"/>
      <c r="O152" s="96"/>
      <c r="P152" s="104"/>
      <c r="S152" s="96"/>
      <c r="T152" s="96"/>
      <c r="V152" s="96"/>
      <c r="W152" s="96"/>
    </row>
    <row r="153" spans="1:25" ht="33" hidden="1" thickBot="1">
      <c r="A153" s="148">
        <v>615</v>
      </c>
      <c r="B153" s="6"/>
      <c r="C153" s="7">
        <v>4759</v>
      </c>
      <c r="D153" s="30" t="s">
        <v>1285</v>
      </c>
      <c r="E153" s="391"/>
      <c r="F153" s="390"/>
      <c r="G153" s="162"/>
      <c r="H153" s="673"/>
      <c r="I153" s="130"/>
      <c r="J153" s="102" t="str">
        <f t="shared" si="2"/>
        <v/>
      </c>
      <c r="K153" s="129"/>
      <c r="N153" s="96"/>
      <c r="O153" s="96"/>
      <c r="P153" s="104"/>
      <c r="S153" s="96"/>
      <c r="T153" s="96"/>
      <c r="V153" s="96"/>
      <c r="W153" s="96"/>
    </row>
    <row r="154" spans="1:25" s="132" customFormat="1" ht="16.2" hidden="1" thickBot="1">
      <c r="A154" s="147">
        <v>575</v>
      </c>
      <c r="B154" s="10">
        <v>4800</v>
      </c>
      <c r="C154" s="776" t="s">
        <v>1192</v>
      </c>
      <c r="D154" s="776"/>
      <c r="E154" s="397">
        <f>SUM(E155:E162)</f>
        <v>0</v>
      </c>
      <c r="F154" s="211">
        <f>SUM(F155:F162)</f>
        <v>0</v>
      </c>
      <c r="G154" s="137">
        <f>SUM(G155:G162)</f>
        <v>0</v>
      </c>
      <c r="H154" s="669">
        <f>SUM(H155:H162)</f>
        <v>0</v>
      </c>
      <c r="I154" s="137">
        <f>SUM(I155:I162)</f>
        <v>0</v>
      </c>
      <c r="J154" s="102" t="str">
        <f t="shared" si="2"/>
        <v/>
      </c>
      <c r="K154" s="129"/>
      <c r="P154" s="104"/>
      <c r="Y154" s="96"/>
    </row>
    <row r="155" spans="1:25" ht="16.8" hidden="1" thickBot="1">
      <c r="A155" s="148">
        <v>580</v>
      </c>
      <c r="B155" s="6"/>
      <c r="C155" s="7">
        <v>4810</v>
      </c>
      <c r="D155" s="28" t="s">
        <v>1193</v>
      </c>
      <c r="E155" s="378"/>
      <c r="F155" s="380"/>
      <c r="G155" s="130"/>
      <c r="H155" s="670"/>
      <c r="I155" s="130"/>
      <c r="J155" s="102" t="str">
        <f t="shared" si="2"/>
        <v/>
      </c>
      <c r="K155" s="129"/>
      <c r="N155" s="96"/>
      <c r="O155" s="96"/>
      <c r="P155" s="104"/>
      <c r="S155" s="96"/>
      <c r="T155" s="96"/>
      <c r="V155" s="96"/>
      <c r="W155" s="96"/>
    </row>
    <row r="156" spans="1:25" ht="33" hidden="1" thickBot="1">
      <c r="A156" s="148">
        <v>585</v>
      </c>
      <c r="B156" s="6"/>
      <c r="C156" s="7">
        <v>4820</v>
      </c>
      <c r="D156" s="29" t="s">
        <v>1194</v>
      </c>
      <c r="E156" s="378"/>
      <c r="F156" s="380"/>
      <c r="G156" s="130"/>
      <c r="H156" s="670"/>
      <c r="I156" s="130"/>
      <c r="J156" s="102" t="str">
        <f t="shared" si="2"/>
        <v/>
      </c>
      <c r="K156" s="129"/>
      <c r="N156" s="96"/>
      <c r="O156" s="96"/>
      <c r="P156" s="104"/>
      <c r="S156" s="96"/>
      <c r="T156" s="96"/>
      <c r="V156" s="96"/>
      <c r="W156" s="96"/>
      <c r="Y156" s="132"/>
    </row>
    <row r="157" spans="1:25" ht="16.8" hidden="1" thickBot="1">
      <c r="A157" s="148">
        <v>590</v>
      </c>
      <c r="B157" s="6"/>
      <c r="C157" s="7">
        <v>4830</v>
      </c>
      <c r="D157" s="29" t="s">
        <v>1195</v>
      </c>
      <c r="E157" s="378"/>
      <c r="F157" s="380"/>
      <c r="G157" s="130"/>
      <c r="H157" s="670"/>
      <c r="I157" s="130"/>
      <c r="J157" s="102" t="str">
        <f t="shared" si="2"/>
        <v/>
      </c>
      <c r="K157" s="129"/>
      <c r="N157" s="96"/>
      <c r="O157" s="96"/>
      <c r="P157" s="104"/>
      <c r="S157" s="96"/>
      <c r="T157" s="96"/>
      <c r="V157" s="96"/>
      <c r="W157" s="96"/>
    </row>
    <row r="158" spans="1:25" ht="16.8" hidden="1" thickBot="1">
      <c r="A158" s="148">
        <v>595</v>
      </c>
      <c r="B158" s="6"/>
      <c r="C158" s="7">
        <v>4840</v>
      </c>
      <c r="D158" s="29" t="s">
        <v>1196</v>
      </c>
      <c r="E158" s="378"/>
      <c r="F158" s="380"/>
      <c r="G158" s="130"/>
      <c r="H158" s="670"/>
      <c r="I158" s="130"/>
      <c r="J158" s="102" t="str">
        <f t="shared" si="2"/>
        <v/>
      </c>
      <c r="K158" s="129"/>
      <c r="N158" s="96"/>
      <c r="O158" s="96"/>
      <c r="P158" s="104"/>
      <c r="S158" s="96"/>
      <c r="T158" s="96"/>
      <c r="V158" s="96"/>
      <c r="W158" s="96"/>
    </row>
    <row r="159" spans="1:25" ht="33" hidden="1" thickBot="1">
      <c r="A159" s="148">
        <v>600</v>
      </c>
      <c r="B159" s="6"/>
      <c r="C159" s="7">
        <v>4850</v>
      </c>
      <c r="D159" s="29" t="s">
        <v>1197</v>
      </c>
      <c r="E159" s="378"/>
      <c r="F159" s="380"/>
      <c r="G159" s="130"/>
      <c r="H159" s="670"/>
      <c r="I159" s="130"/>
      <c r="J159" s="102" t="str">
        <f t="shared" si="2"/>
        <v/>
      </c>
      <c r="K159" s="129"/>
      <c r="N159" s="96"/>
      <c r="O159" s="96"/>
      <c r="P159" s="104"/>
      <c r="S159" s="96"/>
      <c r="T159" s="96"/>
      <c r="V159" s="96"/>
      <c r="W159" s="96"/>
    </row>
    <row r="160" spans="1:25" ht="33" hidden="1" thickBot="1">
      <c r="A160" s="148">
        <v>605</v>
      </c>
      <c r="B160" s="6"/>
      <c r="C160" s="7">
        <v>4860</v>
      </c>
      <c r="D160" s="29" t="s">
        <v>1198</v>
      </c>
      <c r="E160" s="378"/>
      <c r="F160" s="380"/>
      <c r="G160" s="130"/>
      <c r="H160" s="670"/>
      <c r="I160" s="130"/>
      <c r="J160" s="102" t="str">
        <f t="shared" si="2"/>
        <v/>
      </c>
      <c r="K160" s="129"/>
      <c r="N160" s="96"/>
      <c r="O160" s="96"/>
      <c r="P160" s="104"/>
      <c r="S160" s="96"/>
      <c r="T160" s="96"/>
      <c r="V160" s="96"/>
      <c r="W160" s="96"/>
    </row>
    <row r="161" spans="1:25" ht="33" hidden="1" thickBot="1">
      <c r="A161" s="148">
        <v>610</v>
      </c>
      <c r="B161" s="6"/>
      <c r="C161" s="7">
        <v>4870</v>
      </c>
      <c r="D161" s="29" t="s">
        <v>1199</v>
      </c>
      <c r="E161" s="378"/>
      <c r="F161" s="380"/>
      <c r="G161" s="130"/>
      <c r="H161" s="670"/>
      <c r="I161" s="130"/>
      <c r="J161" s="102" t="str">
        <f t="shared" si="2"/>
        <v/>
      </c>
      <c r="K161" s="129"/>
      <c r="N161" s="96"/>
      <c r="O161" s="96"/>
      <c r="P161" s="104"/>
      <c r="S161" s="96"/>
      <c r="T161" s="96"/>
      <c r="V161" s="96"/>
      <c r="W161" s="96"/>
    </row>
    <row r="162" spans="1:25" ht="33" hidden="1" thickBot="1">
      <c r="A162" s="148">
        <v>615</v>
      </c>
      <c r="B162" s="6"/>
      <c r="C162" s="7">
        <v>4880</v>
      </c>
      <c r="D162" s="30" t="s">
        <v>1200</v>
      </c>
      <c r="E162" s="391"/>
      <c r="F162" s="390"/>
      <c r="G162" s="162"/>
      <c r="H162" s="673"/>
      <c r="I162" s="130"/>
      <c r="J162" s="102" t="str">
        <f t="shared" si="2"/>
        <v/>
      </c>
      <c r="K162" s="129"/>
      <c r="N162" s="96"/>
      <c r="O162" s="96"/>
      <c r="P162" s="104"/>
      <c r="S162" s="96"/>
      <c r="T162" s="96"/>
      <c r="V162" s="96"/>
      <c r="W162" s="96"/>
    </row>
    <row r="163" spans="1:25" s="108" customFormat="1" ht="16.2" thickBot="1">
      <c r="A163" s="163">
        <v>620</v>
      </c>
      <c r="B163" s="31"/>
      <c r="C163" s="32" t="s">
        <v>484</v>
      </c>
      <c r="D163" s="164" t="s">
        <v>485</v>
      </c>
      <c r="E163" s="165">
        <f>SUM(E22,E28,E33,E39,E44,E49,E55,E58,E61,E62,E69,E70,E71,E72,E87,E90,E91,E105,E109,E115,E119,E131,E132,E133,E136,E145,E154)</f>
        <v>0</v>
      </c>
      <c r="F163" s="165">
        <f>SUM(F22,F28,F33,F39,F44,F49,F55,F58,F61,F62,F69,F70,F71,F72,F87,F90,F91,F105,F109,F115,F119,F131,F132,F133,F136,F145,F154)</f>
        <v>409263</v>
      </c>
      <c r="G163" s="165">
        <f>SUM(G22,G28,G33,G39,G44,G49,G55,G58,G61,G62,G69,G70,G71,G72,G87,G90,G91,G105,G109,G115,G119,G131,G132,G133,G136,G145,G154)</f>
        <v>388700</v>
      </c>
      <c r="H163" s="674">
        <f>SUM(H22,H28,H33,H39,H44,H49,H55,H58,H61,H62,H69,H70,H71,H72,H87,H90,H91,H105,H109,H115,H119,H131,H132,H133,H136,H145,H154)</f>
        <v>380680</v>
      </c>
      <c r="I163" s="165">
        <f>SUM(I22,I28,I33,I39,I44,I49,I55,I58,I61,I62,I69,I70,I71,I72,I87,I90,I91,I105,I109,I115,I119,I131,I132,I133,I136,I145,I154)</f>
        <v>393700</v>
      </c>
      <c r="J163" s="102">
        <v>1</v>
      </c>
      <c r="K163" s="103"/>
      <c r="P163" s="104"/>
      <c r="Y163" s="96"/>
    </row>
    <row r="164" spans="1:25" s="108" customFormat="1" ht="9" customHeight="1">
      <c r="B164" s="22"/>
      <c r="C164" s="33"/>
      <c r="D164" s="9"/>
      <c r="E164" s="166"/>
      <c r="F164" s="166"/>
      <c r="G164" s="166"/>
      <c r="H164" s="675"/>
      <c r="I164" s="166"/>
      <c r="J164" s="102">
        <v>1</v>
      </c>
      <c r="K164" s="103"/>
      <c r="P164" s="104"/>
      <c r="Y164" s="96"/>
    </row>
    <row r="165" spans="1:25" s="108" customFormat="1" ht="7.5" customHeight="1">
      <c r="B165" s="22"/>
      <c r="C165" s="33"/>
      <c r="D165" s="9"/>
      <c r="E165" s="166"/>
      <c r="F165" s="166"/>
      <c r="G165" s="166"/>
      <c r="H165" s="675"/>
      <c r="I165" s="166"/>
      <c r="J165" s="102">
        <v>1</v>
      </c>
      <c r="K165" s="103"/>
      <c r="P165" s="104"/>
    </row>
    <row r="166" spans="1:25" s="108" customFormat="1">
      <c r="B166" s="96"/>
      <c r="C166" s="96"/>
      <c r="D166" s="97"/>
      <c r="E166" s="167"/>
      <c r="F166" s="167"/>
      <c r="G166" s="167"/>
      <c r="H166" s="676"/>
      <c r="I166" s="167"/>
      <c r="J166" s="102">
        <v>1</v>
      </c>
      <c r="K166" s="103"/>
      <c r="P166" s="104"/>
    </row>
    <row r="167" spans="1:25" s="108" customFormat="1">
      <c r="B167" s="96"/>
      <c r="D167" s="109"/>
      <c r="E167" s="167"/>
      <c r="F167" s="167"/>
      <c r="G167" s="167"/>
      <c r="H167" s="676"/>
      <c r="I167" s="167"/>
      <c r="J167" s="102">
        <v>1</v>
      </c>
      <c r="K167" s="103"/>
      <c r="P167" s="104"/>
    </row>
    <row r="168" spans="1:25" s="108" customFormat="1" ht="39" customHeight="1">
      <c r="B168" s="750" t="str">
        <f>$B$7</f>
        <v>ПРОГНОЗА ЗА ПЕРИОДА 2015-2017 г. НА ПОСТЪПЛЕНИЯТА ОТ МЕСТНИ ПРИХОДИ  И НА РАЗХОДИТЕ ЗА МЕСТНИ ДЕЙНОСТИ</v>
      </c>
      <c r="C168" s="751"/>
      <c r="D168" s="751"/>
      <c r="E168" s="167"/>
      <c r="F168" s="167"/>
      <c r="G168" s="167"/>
      <c r="H168" s="676"/>
      <c r="I168" s="167"/>
      <c r="J168" s="102">
        <v>1</v>
      </c>
      <c r="K168" s="103"/>
      <c r="P168" s="104"/>
    </row>
    <row r="169" spans="1:25" s="108" customFormat="1">
      <c r="B169" s="96"/>
      <c r="D169" s="109"/>
      <c r="E169" s="168" t="s">
        <v>1663</v>
      </c>
      <c r="F169" s="168" t="s">
        <v>770</v>
      </c>
      <c r="G169" s="167"/>
      <c r="H169" s="676"/>
      <c r="I169" s="167"/>
      <c r="J169" s="102">
        <v>1</v>
      </c>
      <c r="K169" s="103"/>
      <c r="P169" s="104"/>
    </row>
    <row r="170" spans="1:25" s="108" customFormat="1" ht="38.25" customHeight="1">
      <c r="B170" s="752" t="str">
        <f>$B$9</f>
        <v xml:space="preserve">       ОБЩИНА  МАДЖАРОВО</v>
      </c>
      <c r="C170" s="751"/>
      <c r="D170" s="751"/>
      <c r="E170" s="169">
        <f>$E$9</f>
        <v>41640</v>
      </c>
      <c r="F170" s="170">
        <f>$F$9</f>
        <v>43100</v>
      </c>
      <c r="G170" s="167"/>
      <c r="H170" s="676"/>
      <c r="I170" s="167"/>
      <c r="J170" s="102">
        <v>1</v>
      </c>
      <c r="K170" s="103"/>
      <c r="P170" s="104"/>
    </row>
    <row r="171" spans="1:25" s="108" customFormat="1">
      <c r="B171" s="111" t="str">
        <f>$B$10</f>
        <v>(наименование на разпоредителя с бюджет)</v>
      </c>
      <c r="C171" s="96"/>
      <c r="D171" s="97"/>
      <c r="E171" s="167"/>
      <c r="F171" s="171">
        <f>$F$10</f>
        <v>2017</v>
      </c>
      <c r="G171" s="167"/>
      <c r="H171" s="676"/>
      <c r="I171" s="167"/>
      <c r="J171" s="102">
        <v>1</v>
      </c>
      <c r="K171" s="103"/>
      <c r="P171" s="104"/>
    </row>
    <row r="172" spans="1:25" s="108" customFormat="1" ht="12.75" customHeight="1" thickBot="1">
      <c r="B172" s="111"/>
      <c r="C172" s="96"/>
      <c r="D172" s="97"/>
      <c r="E172" s="172"/>
      <c r="F172" s="167"/>
      <c r="G172" s="167"/>
      <c r="H172" s="676"/>
      <c r="I172" s="167"/>
      <c r="J172" s="102">
        <v>1</v>
      </c>
      <c r="K172" s="103"/>
      <c r="L172" s="111"/>
      <c r="M172" s="96"/>
      <c r="N172" s="97"/>
      <c r="O172" s="173"/>
      <c r="P172" s="104"/>
      <c r="Q172" s="111"/>
      <c r="R172" s="96"/>
      <c r="S172" s="97"/>
      <c r="T172" s="173"/>
      <c r="U172" s="96"/>
      <c r="V172" s="97"/>
      <c r="W172" s="173"/>
    </row>
    <row r="173" spans="1:25" s="108" customFormat="1" ht="38.25" customHeight="1" thickTop="1" thickBot="1">
      <c r="B173" s="752" t="str">
        <f>$B$12</f>
        <v>Маджарово</v>
      </c>
      <c r="C173" s="751"/>
      <c r="D173" s="751"/>
      <c r="E173" s="167" t="s">
        <v>1664</v>
      </c>
      <c r="F173" s="174" t="str">
        <f>$F$12</f>
        <v>7604</v>
      </c>
      <c r="G173" s="167"/>
      <c r="H173" s="676"/>
      <c r="I173" s="167"/>
      <c r="J173" s="102">
        <v>1</v>
      </c>
      <c r="K173" s="103"/>
      <c r="L173" s="752"/>
      <c r="M173" s="751"/>
      <c r="N173" s="751"/>
      <c r="O173" s="173"/>
      <c r="P173" s="104"/>
      <c r="Q173" s="752"/>
      <c r="R173" s="751"/>
      <c r="S173" s="751"/>
      <c r="T173" s="173"/>
      <c r="W173" s="173"/>
    </row>
    <row r="174" spans="1:25" s="108" customFormat="1" ht="16.2" thickTop="1">
      <c r="B174" s="111" t="str">
        <f>$B$13</f>
        <v>(наименование на първостепенния разпоредител с бюджет)</v>
      </c>
      <c r="C174" s="96"/>
      <c r="D174" s="97"/>
      <c r="E174" s="172" t="s">
        <v>1665</v>
      </c>
      <c r="F174" s="167"/>
      <c r="G174" s="167"/>
      <c r="H174" s="676"/>
      <c r="I174" s="167"/>
      <c r="J174" s="102">
        <v>1</v>
      </c>
      <c r="K174" s="103"/>
      <c r="L174" s="111"/>
      <c r="M174" s="96"/>
      <c r="N174" s="97"/>
      <c r="O174" s="173"/>
      <c r="P174" s="104"/>
      <c r="Q174" s="111"/>
      <c r="R174" s="96"/>
      <c r="S174" s="97"/>
      <c r="T174" s="173"/>
      <c r="U174" s="96"/>
      <c r="V174" s="97"/>
      <c r="W174" s="173"/>
    </row>
    <row r="175" spans="1:25" s="108" customFormat="1" ht="21.75" customHeight="1">
      <c r="B175" s="22"/>
      <c r="C175" s="33"/>
      <c r="D175" s="166"/>
      <c r="E175" s="166"/>
      <c r="F175" s="166"/>
      <c r="G175" s="166"/>
      <c r="H175" s="675"/>
      <c r="I175" s="166"/>
      <c r="J175" s="102">
        <v>1</v>
      </c>
      <c r="K175" s="103"/>
      <c r="L175" s="167"/>
      <c r="M175" s="167"/>
      <c r="N175" s="173"/>
      <c r="O175" s="173"/>
      <c r="P175" s="104"/>
      <c r="Q175" s="167"/>
      <c r="R175" s="167"/>
      <c r="S175" s="173"/>
      <c r="T175" s="173"/>
      <c r="U175" s="167"/>
      <c r="V175" s="173"/>
      <c r="W175" s="173"/>
    </row>
    <row r="176" spans="1:25" s="108" customFormat="1" ht="16.8" thickBot="1">
      <c r="B176" s="96"/>
      <c r="D176" s="109"/>
      <c r="E176" s="167"/>
      <c r="F176" s="172"/>
      <c r="G176" s="172"/>
      <c r="H176" s="677"/>
      <c r="I176" s="172" t="s">
        <v>1666</v>
      </c>
      <c r="J176" s="102">
        <v>1</v>
      </c>
      <c r="K176" s="103"/>
      <c r="L176" s="175" t="s">
        <v>993</v>
      </c>
      <c r="M176" s="167"/>
      <c r="N176" s="173"/>
      <c r="O176" s="176" t="s">
        <v>1666</v>
      </c>
      <c r="P176" s="104"/>
      <c r="Q176" s="177" t="s">
        <v>994</v>
      </c>
      <c r="R176" s="178"/>
      <c r="S176" s="179"/>
      <c r="T176" s="180"/>
      <c r="U176" s="178"/>
      <c r="V176" s="179"/>
      <c r="W176" s="180" t="s">
        <v>1666</v>
      </c>
    </row>
    <row r="177" spans="1:25" s="108" customFormat="1" ht="31.5" customHeight="1" thickBot="1">
      <c r="B177" s="275"/>
      <c r="C177" s="257"/>
      <c r="D177" s="181" t="s">
        <v>486</v>
      </c>
      <c r="E177" s="707" t="s">
        <v>1668</v>
      </c>
      <c r="F177" s="708" t="s">
        <v>771</v>
      </c>
      <c r="G177" s="708" t="s">
        <v>772</v>
      </c>
      <c r="H177" s="708" t="s">
        <v>773</v>
      </c>
      <c r="I177" s="708" t="s">
        <v>773</v>
      </c>
      <c r="J177" s="102">
        <v>1</v>
      </c>
      <c r="K177" s="103"/>
      <c r="L177" s="753" t="s">
        <v>1208</v>
      </c>
      <c r="M177" s="753" t="s">
        <v>1209</v>
      </c>
      <c r="N177" s="743" t="s">
        <v>1210</v>
      </c>
      <c r="O177" s="743" t="s">
        <v>995</v>
      </c>
      <c r="P177" s="103"/>
      <c r="Q177" s="743" t="s">
        <v>1211</v>
      </c>
      <c r="R177" s="743" t="s">
        <v>1212</v>
      </c>
      <c r="S177" s="743" t="s">
        <v>1213</v>
      </c>
      <c r="T177" s="743" t="s">
        <v>996</v>
      </c>
      <c r="U177" s="182" t="s">
        <v>997</v>
      </c>
      <c r="V177" s="182"/>
      <c r="W177" s="183"/>
      <c r="X177" s="792" t="s">
        <v>998</v>
      </c>
    </row>
    <row r="178" spans="1:25" s="108" customFormat="1" ht="44.25" customHeight="1" thickBot="1">
      <c r="B178" s="71" t="s">
        <v>860</v>
      </c>
      <c r="C178" s="597" t="s">
        <v>1669</v>
      </c>
      <c r="D178" s="600" t="s">
        <v>488</v>
      </c>
      <c r="E178" s="618">
        <f>+E20</f>
        <v>2013</v>
      </c>
      <c r="F178" s="616">
        <f>+F20</f>
        <v>2014</v>
      </c>
      <c r="G178" s="616">
        <f>+G20</f>
        <v>2015</v>
      </c>
      <c r="H178" s="678">
        <f>+H20</f>
        <v>2016</v>
      </c>
      <c r="I178" s="618">
        <f>+I20</f>
        <v>2017</v>
      </c>
      <c r="J178" s="102">
        <v>1</v>
      </c>
      <c r="K178" s="103"/>
      <c r="L178" s="790"/>
      <c r="M178" s="790"/>
      <c r="N178" s="791"/>
      <c r="O178" s="791"/>
      <c r="P178" s="103"/>
      <c r="Q178" s="789"/>
      <c r="R178" s="789"/>
      <c r="S178" s="789"/>
      <c r="T178" s="789"/>
      <c r="U178" s="186">
        <v>2014</v>
      </c>
      <c r="V178" s="186">
        <v>2015</v>
      </c>
      <c r="W178" s="186" t="s">
        <v>1214</v>
      </c>
      <c r="X178" s="793"/>
    </row>
    <row r="179" spans="1:25" s="108" customFormat="1" ht="18" thickBot="1">
      <c r="B179" s="598"/>
      <c r="C179" s="187"/>
      <c r="D179" s="188" t="s">
        <v>487</v>
      </c>
      <c r="E179" s="439"/>
      <c r="F179" s="439"/>
      <c r="G179" s="439"/>
      <c r="H179" s="679"/>
      <c r="I179" s="439"/>
      <c r="J179" s="102">
        <v>1</v>
      </c>
      <c r="K179" s="103"/>
      <c r="L179" s="190" t="s">
        <v>999</v>
      </c>
      <c r="M179" s="190" t="s">
        <v>1000</v>
      </c>
      <c r="N179" s="191" t="s">
        <v>1001</v>
      </c>
      <c r="O179" s="191" t="s">
        <v>1002</v>
      </c>
      <c r="P179" s="103"/>
      <c r="Q179" s="192" t="s">
        <v>1003</v>
      </c>
      <c r="R179" s="192" t="s">
        <v>1004</v>
      </c>
      <c r="S179" s="192" t="s">
        <v>1005</v>
      </c>
      <c r="T179" s="192" t="s">
        <v>1006</v>
      </c>
      <c r="U179" s="192" t="s">
        <v>269</v>
      </c>
      <c r="V179" s="192" t="s">
        <v>270</v>
      </c>
      <c r="W179" s="192" t="s">
        <v>271</v>
      </c>
      <c r="X179" s="193" t="s">
        <v>272</v>
      </c>
    </row>
    <row r="180" spans="1:25" s="108" customFormat="1" ht="78.75" customHeight="1" thickBot="1">
      <c r="B180" s="194"/>
      <c r="C180" s="195"/>
      <c r="D180" s="194"/>
      <c r="E180" s="196"/>
      <c r="F180" s="196"/>
      <c r="G180" s="196"/>
      <c r="H180" s="680"/>
      <c r="I180" s="196"/>
      <c r="J180" s="102">
        <v>1</v>
      </c>
      <c r="K180" s="103"/>
      <c r="L180" s="197" t="s">
        <v>273</v>
      </c>
      <c r="M180" s="197" t="s">
        <v>273</v>
      </c>
      <c r="N180" s="197" t="s">
        <v>274</v>
      </c>
      <c r="O180" s="197" t="s">
        <v>275</v>
      </c>
      <c r="P180" s="198"/>
      <c r="Q180" s="197" t="s">
        <v>273</v>
      </c>
      <c r="R180" s="197" t="s">
        <v>273</v>
      </c>
      <c r="S180" s="197" t="s">
        <v>276</v>
      </c>
      <c r="T180" s="197" t="s">
        <v>277</v>
      </c>
      <c r="U180" s="197" t="s">
        <v>273</v>
      </c>
      <c r="V180" s="197" t="s">
        <v>273</v>
      </c>
      <c r="W180" s="197" t="s">
        <v>273</v>
      </c>
      <c r="X180" s="199" t="s">
        <v>278</v>
      </c>
    </row>
    <row r="181" spans="1:25" s="132" customFormat="1" ht="34.5" customHeight="1" thickBot="1">
      <c r="A181" s="147">
        <v>5</v>
      </c>
      <c r="B181" s="34">
        <v>100</v>
      </c>
      <c r="C181" s="745" t="s">
        <v>489</v>
      </c>
      <c r="D181" s="768"/>
      <c r="E181" s="473">
        <f>SUMIF($B$594:$B$12300,$B181,E$594:E$12300)</f>
        <v>0</v>
      </c>
      <c r="F181" s="474">
        <f>SUMIF($B$594:$B$12300,$B181,F$594:F$12300)</f>
        <v>109000</v>
      </c>
      <c r="G181" s="474">
        <f>SUMIF($B$594:$B$12300,$B181,G$594:G$12300)</f>
        <v>121500</v>
      </c>
      <c r="H181" s="681">
        <f>SUMIF($B$594:$B$12300,$B181,H$594:H$12300)</f>
        <v>121500</v>
      </c>
      <c r="I181" s="474">
        <f>SUMIF($B$594:$B$12300,$B181,I$594:I$12300)</f>
        <v>121500</v>
      </c>
      <c r="J181" s="102">
        <f t="shared" ref="J181:J244" si="3">(IF($E181&lt;&gt;0,$J$2,IF($I181&lt;&gt;0,$J$2,"")))</f>
        <v>1</v>
      </c>
      <c r="K181" s="129"/>
      <c r="L181" s="475">
        <f>SUMIF($B$594:$B$12300,$B181,L$594:L$12300)</f>
        <v>0</v>
      </c>
      <c r="M181" s="476">
        <f>SUMIF($B$594:$B$12300,$B181,M$594:M$12300)</f>
        <v>0</v>
      </c>
      <c r="N181" s="476">
        <f>SUMIF($B$594:$B$12300,$B181,N$594:N$12300)</f>
        <v>121500</v>
      </c>
      <c r="O181" s="476">
        <f>SUMIF($B$594:$B$12300,$B181,O$594:O$12300)</f>
        <v>-121500</v>
      </c>
      <c r="P181" s="129"/>
      <c r="Q181" s="477">
        <f t="shared" ref="Q181:W181" si="4">SUMIF($B$594:$B$12300,$B181,Q$594:Q$12300)</f>
        <v>0</v>
      </c>
      <c r="R181" s="477">
        <f t="shared" si="4"/>
        <v>0</v>
      </c>
      <c r="S181" s="477">
        <f t="shared" si="4"/>
        <v>0</v>
      </c>
      <c r="T181" s="477">
        <f t="shared" si="4"/>
        <v>0</v>
      </c>
      <c r="U181" s="477">
        <f t="shared" si="4"/>
        <v>0</v>
      </c>
      <c r="V181" s="477">
        <f t="shared" si="4"/>
        <v>0</v>
      </c>
      <c r="W181" s="477">
        <f t="shared" si="4"/>
        <v>0</v>
      </c>
      <c r="X181" s="599">
        <f>T181-U181-V181-W181</f>
        <v>0</v>
      </c>
      <c r="Y181" s="108"/>
    </row>
    <row r="182" spans="1:25" ht="19.5" customHeight="1" thickBot="1">
      <c r="A182" s="148">
        <v>10</v>
      </c>
      <c r="B182" s="11"/>
      <c r="C182" s="15">
        <v>101</v>
      </c>
      <c r="D182" s="8" t="s">
        <v>490</v>
      </c>
      <c r="E182" s="396">
        <f t="shared" ref="E182:I183" si="5">SUMIF($C$594:$C$12300,$C182,E$594:E$12300)</f>
        <v>0</v>
      </c>
      <c r="F182" s="135">
        <f t="shared" si="5"/>
        <v>109000</v>
      </c>
      <c r="G182" s="135">
        <f t="shared" si="5"/>
        <v>121500</v>
      </c>
      <c r="H182" s="682">
        <f t="shared" si="5"/>
        <v>121500</v>
      </c>
      <c r="I182" s="135">
        <f t="shared" si="5"/>
        <v>121500</v>
      </c>
      <c r="J182" s="102">
        <f t="shared" si="3"/>
        <v>1</v>
      </c>
      <c r="K182" s="129"/>
      <c r="L182" s="208">
        <f t="shared" ref="L182:O183" si="6">SUMIF($C$594:$C$12300,$C182,L$594:L$12300)</f>
        <v>0</v>
      </c>
      <c r="M182" s="209">
        <f t="shared" si="6"/>
        <v>0</v>
      </c>
      <c r="N182" s="209">
        <f t="shared" si="6"/>
        <v>121500</v>
      </c>
      <c r="O182" s="209">
        <f t="shared" si="6"/>
        <v>-121500</v>
      </c>
      <c r="P182" s="129"/>
      <c r="Q182" s="210">
        <f t="shared" ref="Q182:W183" si="7">SUMIF($C$594:$C$12300,$C182,Q$594:Q$12300)</f>
        <v>0</v>
      </c>
      <c r="R182" s="210">
        <f t="shared" si="7"/>
        <v>0</v>
      </c>
      <c r="S182" s="210">
        <f t="shared" si="7"/>
        <v>0</v>
      </c>
      <c r="T182" s="210">
        <f t="shared" si="7"/>
        <v>0</v>
      </c>
      <c r="U182" s="210">
        <f t="shared" si="7"/>
        <v>0</v>
      </c>
      <c r="V182" s="210">
        <f t="shared" si="7"/>
        <v>0</v>
      </c>
      <c r="W182" s="210">
        <f t="shared" si="7"/>
        <v>0</v>
      </c>
      <c r="X182" s="207">
        <f t="shared" ref="X182:X243" si="8">T182-U182-V182-W182</f>
        <v>0</v>
      </c>
      <c r="Y182" s="108"/>
    </row>
    <row r="183" spans="1:25" ht="18.600000000000001" hidden="1" thickBot="1">
      <c r="A183" s="148">
        <v>15</v>
      </c>
      <c r="B183" s="11"/>
      <c r="C183" s="7">
        <v>102</v>
      </c>
      <c r="D183" s="9" t="s">
        <v>491</v>
      </c>
      <c r="E183" s="396">
        <f t="shared" si="5"/>
        <v>0</v>
      </c>
      <c r="F183" s="135">
        <f t="shared" si="5"/>
        <v>0</v>
      </c>
      <c r="G183" s="135">
        <f t="shared" si="5"/>
        <v>0</v>
      </c>
      <c r="H183" s="682">
        <f t="shared" si="5"/>
        <v>0</v>
      </c>
      <c r="I183" s="135">
        <f t="shared" si="5"/>
        <v>0</v>
      </c>
      <c r="J183" s="102" t="str">
        <f t="shared" si="3"/>
        <v/>
      </c>
      <c r="K183" s="129"/>
      <c r="L183" s="208">
        <f t="shared" si="6"/>
        <v>0</v>
      </c>
      <c r="M183" s="209">
        <f t="shared" si="6"/>
        <v>0</v>
      </c>
      <c r="N183" s="209">
        <f t="shared" si="6"/>
        <v>0</v>
      </c>
      <c r="O183" s="209">
        <f t="shared" si="6"/>
        <v>0</v>
      </c>
      <c r="P183" s="129"/>
      <c r="Q183" s="210">
        <f t="shared" si="7"/>
        <v>0</v>
      </c>
      <c r="R183" s="210">
        <f t="shared" si="7"/>
        <v>0</v>
      </c>
      <c r="S183" s="210">
        <f t="shared" si="7"/>
        <v>0</v>
      </c>
      <c r="T183" s="210">
        <f t="shared" si="7"/>
        <v>0</v>
      </c>
      <c r="U183" s="210">
        <f t="shared" si="7"/>
        <v>0</v>
      </c>
      <c r="V183" s="210">
        <f t="shared" si="7"/>
        <v>0</v>
      </c>
      <c r="W183" s="210">
        <f t="shared" si="7"/>
        <v>0</v>
      </c>
      <c r="X183" s="207">
        <f t="shared" si="8"/>
        <v>0</v>
      </c>
      <c r="Y183" s="132"/>
    </row>
    <row r="184" spans="1:25" s="132" customFormat="1" ht="18" thickBot="1">
      <c r="A184" s="147">
        <v>35</v>
      </c>
      <c r="B184" s="10">
        <v>200</v>
      </c>
      <c r="C184" s="747" t="s">
        <v>492</v>
      </c>
      <c r="D184" s="747"/>
      <c r="E184" s="479">
        <f>SUMIF($B$594:$B$12300,$B184,E$594:E$12300)</f>
        <v>0</v>
      </c>
      <c r="F184" s="480">
        <f>SUMIF($B$594:$B$12300,$B184,F$594:F$12300)</f>
        <v>19800</v>
      </c>
      <c r="G184" s="480">
        <f>SUMIF($B$594:$B$12300,$B184,G$594:G$12300)</f>
        <v>17800</v>
      </c>
      <c r="H184" s="683">
        <f>SUMIF($B$594:$B$12300,$B184,H$594:H$12300)</f>
        <v>17800</v>
      </c>
      <c r="I184" s="480">
        <f>SUMIF($B$594:$B$12300,$B184,I$594:I$12300)</f>
        <v>17800</v>
      </c>
      <c r="J184" s="102">
        <f t="shared" si="3"/>
        <v>1</v>
      </c>
      <c r="K184" s="129"/>
      <c r="L184" s="481">
        <f>SUMIF($B$594:$B$12300,$B184,L$594:L$12300)</f>
        <v>0</v>
      </c>
      <c r="M184" s="482">
        <f>SUMIF($B$594:$B$12300,$B184,M$594:M$12300)</f>
        <v>0</v>
      </c>
      <c r="N184" s="482">
        <f>SUMIF($B$594:$B$12300,$B184,N$594:N$12300)</f>
        <v>17800</v>
      </c>
      <c r="O184" s="482">
        <f>SUMIF($B$594:$B$12300,$B184,O$594:O$12300)</f>
        <v>-17800</v>
      </c>
      <c r="P184" s="129"/>
      <c r="Q184" s="483">
        <f t="shared" ref="Q184:W184" si="9">SUMIF($B$594:$B$12300,$B184,Q$594:Q$12300)</f>
        <v>0</v>
      </c>
      <c r="R184" s="483">
        <f t="shared" si="9"/>
        <v>0</v>
      </c>
      <c r="S184" s="483">
        <f t="shared" si="9"/>
        <v>0</v>
      </c>
      <c r="T184" s="483">
        <f t="shared" si="9"/>
        <v>0</v>
      </c>
      <c r="U184" s="483">
        <f t="shared" si="9"/>
        <v>0</v>
      </c>
      <c r="V184" s="483">
        <f t="shared" si="9"/>
        <v>0</v>
      </c>
      <c r="W184" s="483">
        <f t="shared" si="9"/>
        <v>0</v>
      </c>
      <c r="X184" s="478">
        <f t="shared" si="8"/>
        <v>0</v>
      </c>
      <c r="Y184" s="96"/>
    </row>
    <row r="185" spans="1:25" ht="21.75" customHeight="1" thickBot="1">
      <c r="A185" s="148">
        <v>40</v>
      </c>
      <c r="B185" s="14"/>
      <c r="C185" s="15">
        <v>201</v>
      </c>
      <c r="D185" s="8" t="s">
        <v>493</v>
      </c>
      <c r="E185" s="396">
        <f t="shared" ref="E185:I189" si="10">SUMIF($C$594:$C$12300,$C185,E$594:E$12300)</f>
        <v>0</v>
      </c>
      <c r="F185" s="135">
        <f t="shared" si="10"/>
        <v>0</v>
      </c>
      <c r="G185" s="135">
        <f t="shared" si="10"/>
        <v>0</v>
      </c>
      <c r="H185" s="682">
        <f t="shared" si="10"/>
        <v>0</v>
      </c>
      <c r="I185" s="135">
        <f t="shared" si="10"/>
        <v>0</v>
      </c>
      <c r="J185" s="102" t="str">
        <f t="shared" si="3"/>
        <v/>
      </c>
      <c r="K185" s="129"/>
      <c r="L185" s="208">
        <f t="shared" ref="L185:O189" si="11">SUMIF($C$594:$C$12300,$C185,L$594:L$12300)</f>
        <v>0</v>
      </c>
      <c r="M185" s="209">
        <f t="shared" si="11"/>
        <v>0</v>
      </c>
      <c r="N185" s="209">
        <f t="shared" si="11"/>
        <v>0</v>
      </c>
      <c r="O185" s="209">
        <f t="shared" si="11"/>
        <v>0</v>
      </c>
      <c r="P185" s="129"/>
      <c r="Q185" s="210">
        <f t="shared" ref="Q185:W189" si="12">SUMIF($C$594:$C$12300,$C185,Q$594:Q$12300)</f>
        <v>0</v>
      </c>
      <c r="R185" s="210">
        <f t="shared" si="12"/>
        <v>0</v>
      </c>
      <c r="S185" s="210">
        <f t="shared" si="12"/>
        <v>0</v>
      </c>
      <c r="T185" s="210">
        <f t="shared" si="12"/>
        <v>0</v>
      </c>
      <c r="U185" s="210">
        <f t="shared" si="12"/>
        <v>0</v>
      </c>
      <c r="V185" s="210">
        <f t="shared" si="12"/>
        <v>0</v>
      </c>
      <c r="W185" s="210">
        <f t="shared" si="12"/>
        <v>0</v>
      </c>
      <c r="X185" s="207">
        <f t="shared" si="8"/>
        <v>0</v>
      </c>
    </row>
    <row r="186" spans="1:25" ht="18.600000000000001" thickBot="1">
      <c r="A186" s="148">
        <v>45</v>
      </c>
      <c r="B186" s="6"/>
      <c r="C186" s="7">
        <v>202</v>
      </c>
      <c r="D186" s="16" t="s">
        <v>494</v>
      </c>
      <c r="E186" s="396">
        <f t="shared" si="10"/>
        <v>0</v>
      </c>
      <c r="F186" s="135">
        <f t="shared" si="10"/>
        <v>14600</v>
      </c>
      <c r="G186" s="135">
        <f t="shared" si="10"/>
        <v>12600</v>
      </c>
      <c r="H186" s="682">
        <f t="shared" si="10"/>
        <v>12600</v>
      </c>
      <c r="I186" s="135">
        <f t="shared" si="10"/>
        <v>12600</v>
      </c>
      <c r="J186" s="102">
        <f t="shared" si="3"/>
        <v>1</v>
      </c>
      <c r="K186" s="129"/>
      <c r="L186" s="208">
        <f t="shared" si="11"/>
        <v>0</v>
      </c>
      <c r="M186" s="209">
        <f t="shared" si="11"/>
        <v>0</v>
      </c>
      <c r="N186" s="209">
        <f t="shared" si="11"/>
        <v>12600</v>
      </c>
      <c r="O186" s="209">
        <f t="shared" si="11"/>
        <v>-12600</v>
      </c>
      <c r="P186" s="129"/>
      <c r="Q186" s="210">
        <f t="shared" si="12"/>
        <v>0</v>
      </c>
      <c r="R186" s="210">
        <f t="shared" si="12"/>
        <v>0</v>
      </c>
      <c r="S186" s="210">
        <f t="shared" si="12"/>
        <v>0</v>
      </c>
      <c r="T186" s="210">
        <f t="shared" si="12"/>
        <v>0</v>
      </c>
      <c r="U186" s="210">
        <f t="shared" si="12"/>
        <v>0</v>
      </c>
      <c r="V186" s="210">
        <f t="shared" si="12"/>
        <v>0</v>
      </c>
      <c r="W186" s="210">
        <f t="shared" si="12"/>
        <v>0</v>
      </c>
      <c r="X186" s="207">
        <f t="shared" si="8"/>
        <v>0</v>
      </c>
      <c r="Y186" s="132"/>
    </row>
    <row r="187" spans="1:25" ht="18.600000000000001" thickBot="1">
      <c r="A187" s="148">
        <v>50</v>
      </c>
      <c r="B187" s="24"/>
      <c r="C187" s="7">
        <v>205</v>
      </c>
      <c r="D187" s="16" t="s">
        <v>132</v>
      </c>
      <c r="E187" s="396">
        <f t="shared" si="10"/>
        <v>0</v>
      </c>
      <c r="F187" s="135">
        <f t="shared" si="10"/>
        <v>5200</v>
      </c>
      <c r="G187" s="135">
        <f t="shared" si="10"/>
        <v>5200</v>
      </c>
      <c r="H187" s="682">
        <f t="shared" si="10"/>
        <v>5200</v>
      </c>
      <c r="I187" s="135">
        <f t="shared" si="10"/>
        <v>5200</v>
      </c>
      <c r="J187" s="102">
        <f t="shared" si="3"/>
        <v>1</v>
      </c>
      <c r="K187" s="129"/>
      <c r="L187" s="208">
        <f t="shared" si="11"/>
        <v>0</v>
      </c>
      <c r="M187" s="209">
        <f t="shared" si="11"/>
        <v>0</v>
      </c>
      <c r="N187" s="209">
        <f t="shared" si="11"/>
        <v>5200</v>
      </c>
      <c r="O187" s="209">
        <f t="shared" si="11"/>
        <v>-5200</v>
      </c>
      <c r="P187" s="129"/>
      <c r="Q187" s="210">
        <f t="shared" si="12"/>
        <v>0</v>
      </c>
      <c r="R187" s="210">
        <f t="shared" si="12"/>
        <v>0</v>
      </c>
      <c r="S187" s="210">
        <f t="shared" si="12"/>
        <v>0</v>
      </c>
      <c r="T187" s="210">
        <f t="shared" si="12"/>
        <v>0</v>
      </c>
      <c r="U187" s="210">
        <f t="shared" si="12"/>
        <v>0</v>
      </c>
      <c r="V187" s="210">
        <f t="shared" si="12"/>
        <v>0</v>
      </c>
      <c r="W187" s="210">
        <f t="shared" si="12"/>
        <v>0</v>
      </c>
      <c r="X187" s="207">
        <f t="shared" si="8"/>
        <v>0</v>
      </c>
    </row>
    <row r="188" spans="1:25" ht="21.75" hidden="1" customHeight="1" thickBot="1">
      <c r="A188" s="148">
        <v>55</v>
      </c>
      <c r="B188" s="24"/>
      <c r="C188" s="7">
        <v>208</v>
      </c>
      <c r="D188" s="35" t="s">
        <v>133</v>
      </c>
      <c r="E188" s="396">
        <f t="shared" si="10"/>
        <v>0</v>
      </c>
      <c r="F188" s="135">
        <f t="shared" si="10"/>
        <v>0</v>
      </c>
      <c r="G188" s="135">
        <f t="shared" si="10"/>
        <v>0</v>
      </c>
      <c r="H188" s="682">
        <f t="shared" si="10"/>
        <v>0</v>
      </c>
      <c r="I188" s="135">
        <f t="shared" si="10"/>
        <v>0</v>
      </c>
      <c r="J188" s="102" t="str">
        <f t="shared" si="3"/>
        <v/>
      </c>
      <c r="K188" s="129"/>
      <c r="L188" s="208">
        <f t="shared" si="11"/>
        <v>0</v>
      </c>
      <c r="M188" s="209">
        <f t="shared" si="11"/>
        <v>0</v>
      </c>
      <c r="N188" s="209">
        <f t="shared" si="11"/>
        <v>0</v>
      </c>
      <c r="O188" s="209">
        <f t="shared" si="11"/>
        <v>0</v>
      </c>
      <c r="P188" s="129"/>
      <c r="Q188" s="210">
        <f t="shared" si="12"/>
        <v>0</v>
      </c>
      <c r="R188" s="210">
        <f t="shared" si="12"/>
        <v>0</v>
      </c>
      <c r="S188" s="210">
        <f t="shared" si="12"/>
        <v>0</v>
      </c>
      <c r="T188" s="210">
        <f t="shared" si="12"/>
        <v>0</v>
      </c>
      <c r="U188" s="210">
        <f t="shared" si="12"/>
        <v>0</v>
      </c>
      <c r="V188" s="210">
        <f t="shared" si="12"/>
        <v>0</v>
      </c>
      <c r="W188" s="210">
        <f t="shared" si="12"/>
        <v>0</v>
      </c>
      <c r="X188" s="207">
        <f t="shared" si="8"/>
        <v>0</v>
      </c>
    </row>
    <row r="189" spans="1:25" ht="18.600000000000001" thickBot="1">
      <c r="A189" s="148">
        <v>60</v>
      </c>
      <c r="B189" s="14"/>
      <c r="C189" s="13">
        <v>209</v>
      </c>
      <c r="D189" s="19" t="s">
        <v>134</v>
      </c>
      <c r="E189" s="396">
        <f t="shared" si="10"/>
        <v>0</v>
      </c>
      <c r="F189" s="135">
        <f t="shared" si="10"/>
        <v>0</v>
      </c>
      <c r="G189" s="135">
        <f t="shared" si="10"/>
        <v>0</v>
      </c>
      <c r="H189" s="682">
        <f t="shared" si="10"/>
        <v>0</v>
      </c>
      <c r="I189" s="135">
        <f t="shared" si="10"/>
        <v>0</v>
      </c>
      <c r="J189" s="102" t="str">
        <f t="shared" si="3"/>
        <v/>
      </c>
      <c r="K189" s="129"/>
      <c r="L189" s="208">
        <f t="shared" si="11"/>
        <v>0</v>
      </c>
      <c r="M189" s="209">
        <f t="shared" si="11"/>
        <v>0</v>
      </c>
      <c r="N189" s="209">
        <f t="shared" si="11"/>
        <v>0</v>
      </c>
      <c r="O189" s="209">
        <f t="shared" si="11"/>
        <v>0</v>
      </c>
      <c r="P189" s="129"/>
      <c r="Q189" s="210">
        <f t="shared" si="12"/>
        <v>0</v>
      </c>
      <c r="R189" s="210">
        <f t="shared" si="12"/>
        <v>0</v>
      </c>
      <c r="S189" s="210">
        <f t="shared" si="12"/>
        <v>0</v>
      </c>
      <c r="T189" s="210">
        <f t="shared" si="12"/>
        <v>0</v>
      </c>
      <c r="U189" s="210">
        <f t="shared" si="12"/>
        <v>0</v>
      </c>
      <c r="V189" s="210">
        <f t="shared" si="12"/>
        <v>0</v>
      </c>
      <c r="W189" s="210">
        <f t="shared" si="12"/>
        <v>0</v>
      </c>
      <c r="X189" s="207">
        <f t="shared" si="8"/>
        <v>0</v>
      </c>
    </row>
    <row r="190" spans="1:25" s="132" customFormat="1" ht="18" thickBot="1">
      <c r="A190" s="147">
        <v>65</v>
      </c>
      <c r="B190" s="10">
        <v>500</v>
      </c>
      <c r="C190" s="748" t="s">
        <v>1108</v>
      </c>
      <c r="D190" s="748"/>
      <c r="E190" s="479">
        <f>SUMIF($B$594:$B$12300,$B190,E$594:E$12300)</f>
        <v>0</v>
      </c>
      <c r="F190" s="480">
        <f>SUMIF($B$594:$B$12300,$B190,F$594:F$12300)</f>
        <v>19470</v>
      </c>
      <c r="G190" s="480">
        <f>SUMIF($B$594:$B$12300,$B190,G$594:G$12300)</f>
        <v>17970</v>
      </c>
      <c r="H190" s="683">
        <f>SUMIF($B$594:$B$12300,$B190,H$594:H$12300)</f>
        <v>17970</v>
      </c>
      <c r="I190" s="480">
        <f>SUMIF($B$594:$B$12300,$B190,I$594:I$12300)</f>
        <v>17970</v>
      </c>
      <c r="J190" s="102">
        <f t="shared" si="3"/>
        <v>1</v>
      </c>
      <c r="K190" s="129"/>
      <c r="L190" s="481">
        <f>SUMIF($B$594:$B$12300,$B190,L$594:L$12300)</f>
        <v>0</v>
      </c>
      <c r="M190" s="482">
        <f>SUMIF($B$594:$B$12300,$B190,M$594:M$12300)</f>
        <v>0</v>
      </c>
      <c r="N190" s="482">
        <f>SUMIF($B$594:$B$12300,$B190,N$594:N$12300)</f>
        <v>17970</v>
      </c>
      <c r="O190" s="482">
        <f>SUMIF($B$594:$B$12300,$B190,O$594:O$12300)</f>
        <v>-17970</v>
      </c>
      <c r="P190" s="129"/>
      <c r="Q190" s="483">
        <f t="shared" ref="Q190:W190" si="13">SUMIF($B$594:$B$12300,$B190,Q$594:Q$12300)</f>
        <v>0</v>
      </c>
      <c r="R190" s="483">
        <f t="shared" si="13"/>
        <v>0</v>
      </c>
      <c r="S190" s="483">
        <f t="shared" si="13"/>
        <v>0</v>
      </c>
      <c r="T190" s="483">
        <f t="shared" si="13"/>
        <v>0</v>
      </c>
      <c r="U190" s="483">
        <f t="shared" si="13"/>
        <v>0</v>
      </c>
      <c r="V190" s="483">
        <f t="shared" si="13"/>
        <v>0</v>
      </c>
      <c r="W190" s="483">
        <f t="shared" si="13"/>
        <v>0</v>
      </c>
      <c r="X190" s="478">
        <f t="shared" si="8"/>
        <v>0</v>
      </c>
      <c r="Y190" s="96"/>
    </row>
    <row r="191" spans="1:25" ht="18.600000000000001" thickBot="1">
      <c r="A191" s="148">
        <v>70</v>
      </c>
      <c r="B191" s="14"/>
      <c r="C191" s="36">
        <v>551</v>
      </c>
      <c r="D191" s="392" t="s">
        <v>1109</v>
      </c>
      <c r="E191" s="396">
        <f t="shared" ref="E191:I195" si="14">SUMIF($C$594:$C$12300,$C191,E$594:E$12300)</f>
        <v>0</v>
      </c>
      <c r="F191" s="135">
        <f t="shared" si="14"/>
        <v>11350</v>
      </c>
      <c r="G191" s="135">
        <f t="shared" si="14"/>
        <v>11350</v>
      </c>
      <c r="H191" s="682">
        <f t="shared" si="14"/>
        <v>11350</v>
      </c>
      <c r="I191" s="135">
        <f t="shared" si="14"/>
        <v>11350</v>
      </c>
      <c r="J191" s="102">
        <f t="shared" si="3"/>
        <v>1</v>
      </c>
      <c r="K191" s="129"/>
      <c r="L191" s="208">
        <f t="shared" ref="L191:O195" si="15">SUMIF($C$594:$C$12300,$C191,L$594:L$12300)</f>
        <v>0</v>
      </c>
      <c r="M191" s="209">
        <f t="shared" si="15"/>
        <v>0</v>
      </c>
      <c r="N191" s="209">
        <f t="shared" si="15"/>
        <v>11350</v>
      </c>
      <c r="O191" s="209">
        <f t="shared" si="15"/>
        <v>-11350</v>
      </c>
      <c r="P191" s="129"/>
      <c r="Q191" s="210">
        <f t="shared" ref="Q191:W195" si="16">SUMIF($C$594:$C$12300,$C191,Q$594:Q$12300)</f>
        <v>0</v>
      </c>
      <c r="R191" s="210">
        <f t="shared" si="16"/>
        <v>0</v>
      </c>
      <c r="S191" s="210">
        <f t="shared" si="16"/>
        <v>0</v>
      </c>
      <c r="T191" s="210">
        <f t="shared" si="16"/>
        <v>0</v>
      </c>
      <c r="U191" s="210">
        <f t="shared" si="16"/>
        <v>0</v>
      </c>
      <c r="V191" s="210">
        <f t="shared" si="16"/>
        <v>0</v>
      </c>
      <c r="W191" s="210">
        <f t="shared" si="16"/>
        <v>0</v>
      </c>
      <c r="X191" s="207">
        <f t="shared" si="8"/>
        <v>0</v>
      </c>
    </row>
    <row r="192" spans="1:25" ht="18.600000000000001" hidden="1" thickBot="1">
      <c r="A192" s="148">
        <v>75</v>
      </c>
      <c r="B192" s="14"/>
      <c r="C192" s="37">
        <f>C191+1</f>
        <v>552</v>
      </c>
      <c r="D192" s="393" t="s">
        <v>1110</v>
      </c>
      <c r="E192" s="396">
        <f t="shared" si="14"/>
        <v>0</v>
      </c>
      <c r="F192" s="135">
        <f t="shared" si="14"/>
        <v>0</v>
      </c>
      <c r="G192" s="135">
        <f t="shared" si="14"/>
        <v>0</v>
      </c>
      <c r="H192" s="682">
        <f t="shared" si="14"/>
        <v>0</v>
      </c>
      <c r="I192" s="135">
        <f t="shared" si="14"/>
        <v>0</v>
      </c>
      <c r="J192" s="102" t="str">
        <f t="shared" si="3"/>
        <v/>
      </c>
      <c r="K192" s="129"/>
      <c r="L192" s="208">
        <f t="shared" si="15"/>
        <v>0</v>
      </c>
      <c r="M192" s="209">
        <f t="shared" si="15"/>
        <v>0</v>
      </c>
      <c r="N192" s="209">
        <f t="shared" si="15"/>
        <v>0</v>
      </c>
      <c r="O192" s="209">
        <f t="shared" si="15"/>
        <v>0</v>
      </c>
      <c r="P192" s="129"/>
      <c r="Q192" s="210">
        <f t="shared" si="16"/>
        <v>0</v>
      </c>
      <c r="R192" s="210">
        <f t="shared" si="16"/>
        <v>0</v>
      </c>
      <c r="S192" s="210">
        <f t="shared" si="16"/>
        <v>0</v>
      </c>
      <c r="T192" s="210">
        <f t="shared" si="16"/>
        <v>0</v>
      </c>
      <c r="U192" s="210">
        <f t="shared" si="16"/>
        <v>0</v>
      </c>
      <c r="V192" s="210">
        <f t="shared" si="16"/>
        <v>0</v>
      </c>
      <c r="W192" s="210">
        <f t="shared" si="16"/>
        <v>0</v>
      </c>
      <c r="X192" s="207">
        <f t="shared" si="8"/>
        <v>0</v>
      </c>
      <c r="Y192" s="132"/>
    </row>
    <row r="193" spans="1:25" ht="18.600000000000001" thickBot="1">
      <c r="A193" s="148">
        <v>80</v>
      </c>
      <c r="B193" s="14"/>
      <c r="C193" s="37">
        <v>560</v>
      </c>
      <c r="D193" s="394" t="s">
        <v>1111</v>
      </c>
      <c r="E193" s="396">
        <f t="shared" si="14"/>
        <v>0</v>
      </c>
      <c r="F193" s="135">
        <f t="shared" si="14"/>
        <v>5320</v>
      </c>
      <c r="G193" s="135">
        <f t="shared" si="14"/>
        <v>5320</v>
      </c>
      <c r="H193" s="682">
        <f t="shared" si="14"/>
        <v>5320</v>
      </c>
      <c r="I193" s="135">
        <f t="shared" si="14"/>
        <v>5320</v>
      </c>
      <c r="J193" s="102">
        <f t="shared" si="3"/>
        <v>1</v>
      </c>
      <c r="K193" s="129"/>
      <c r="L193" s="208">
        <f t="shared" si="15"/>
        <v>0</v>
      </c>
      <c r="M193" s="209">
        <f t="shared" si="15"/>
        <v>0</v>
      </c>
      <c r="N193" s="209">
        <f t="shared" si="15"/>
        <v>5320</v>
      </c>
      <c r="O193" s="209">
        <f t="shared" si="15"/>
        <v>-5320</v>
      </c>
      <c r="P193" s="129"/>
      <c r="Q193" s="210">
        <f t="shared" si="16"/>
        <v>0</v>
      </c>
      <c r="R193" s="210">
        <f t="shared" si="16"/>
        <v>0</v>
      </c>
      <c r="S193" s="210">
        <f t="shared" si="16"/>
        <v>0</v>
      </c>
      <c r="T193" s="210">
        <f t="shared" si="16"/>
        <v>0</v>
      </c>
      <c r="U193" s="210">
        <f t="shared" si="16"/>
        <v>0</v>
      </c>
      <c r="V193" s="210">
        <f t="shared" si="16"/>
        <v>0</v>
      </c>
      <c r="W193" s="210">
        <f t="shared" si="16"/>
        <v>0</v>
      </c>
      <c r="X193" s="207">
        <f t="shared" si="8"/>
        <v>0</v>
      </c>
    </row>
    <row r="194" spans="1:25" ht="22.5" customHeight="1" thickBot="1">
      <c r="A194" s="148">
        <v>85</v>
      </c>
      <c r="B194" s="14"/>
      <c r="C194" s="37">
        <v>580</v>
      </c>
      <c r="D194" s="393" t="s">
        <v>1112</v>
      </c>
      <c r="E194" s="396">
        <f t="shared" si="14"/>
        <v>0</v>
      </c>
      <c r="F194" s="135">
        <f t="shared" si="14"/>
        <v>2800</v>
      </c>
      <c r="G194" s="135">
        <f t="shared" si="14"/>
        <v>1300</v>
      </c>
      <c r="H194" s="682">
        <f t="shared" si="14"/>
        <v>1300</v>
      </c>
      <c r="I194" s="135">
        <f t="shared" si="14"/>
        <v>1300</v>
      </c>
      <c r="J194" s="102">
        <f t="shared" si="3"/>
        <v>1</v>
      </c>
      <c r="K194" s="129"/>
      <c r="L194" s="208">
        <f t="shared" si="15"/>
        <v>0</v>
      </c>
      <c r="M194" s="209">
        <f t="shared" si="15"/>
        <v>0</v>
      </c>
      <c r="N194" s="209">
        <f t="shared" si="15"/>
        <v>1300</v>
      </c>
      <c r="O194" s="209">
        <f t="shared" si="15"/>
        <v>-1300</v>
      </c>
      <c r="P194" s="129"/>
      <c r="Q194" s="210">
        <f t="shared" si="16"/>
        <v>0</v>
      </c>
      <c r="R194" s="210">
        <f t="shared" si="16"/>
        <v>0</v>
      </c>
      <c r="S194" s="210">
        <f t="shared" si="16"/>
        <v>0</v>
      </c>
      <c r="T194" s="210">
        <f t="shared" si="16"/>
        <v>0</v>
      </c>
      <c r="U194" s="210">
        <f t="shared" si="16"/>
        <v>0</v>
      </c>
      <c r="V194" s="210">
        <f t="shared" si="16"/>
        <v>0</v>
      </c>
      <c r="W194" s="210">
        <f t="shared" si="16"/>
        <v>0</v>
      </c>
      <c r="X194" s="207">
        <f t="shared" si="8"/>
        <v>0</v>
      </c>
    </row>
    <row r="195" spans="1:25" ht="32.4" hidden="1" thickBot="1">
      <c r="A195" s="148">
        <v>90</v>
      </c>
      <c r="B195" s="14"/>
      <c r="C195" s="38">
        <v>590</v>
      </c>
      <c r="D195" s="395" t="s">
        <v>1113</v>
      </c>
      <c r="E195" s="396">
        <f t="shared" si="14"/>
        <v>0</v>
      </c>
      <c r="F195" s="135">
        <f t="shared" si="14"/>
        <v>0</v>
      </c>
      <c r="G195" s="135">
        <f t="shared" si="14"/>
        <v>0</v>
      </c>
      <c r="H195" s="682">
        <f t="shared" si="14"/>
        <v>0</v>
      </c>
      <c r="I195" s="135">
        <f t="shared" si="14"/>
        <v>0</v>
      </c>
      <c r="J195" s="102" t="str">
        <f t="shared" si="3"/>
        <v/>
      </c>
      <c r="K195" s="129"/>
      <c r="L195" s="208">
        <f t="shared" si="15"/>
        <v>0</v>
      </c>
      <c r="M195" s="209">
        <f t="shared" si="15"/>
        <v>0</v>
      </c>
      <c r="N195" s="209">
        <f t="shared" si="15"/>
        <v>0</v>
      </c>
      <c r="O195" s="209">
        <f t="shared" si="15"/>
        <v>0</v>
      </c>
      <c r="P195" s="129"/>
      <c r="Q195" s="210">
        <f t="shared" si="16"/>
        <v>0</v>
      </c>
      <c r="R195" s="210">
        <f t="shared" si="16"/>
        <v>0</v>
      </c>
      <c r="S195" s="210">
        <f t="shared" si="16"/>
        <v>0</v>
      </c>
      <c r="T195" s="210">
        <f t="shared" si="16"/>
        <v>0</v>
      </c>
      <c r="U195" s="210">
        <f t="shared" si="16"/>
        <v>0</v>
      </c>
      <c r="V195" s="210">
        <f t="shared" si="16"/>
        <v>0</v>
      </c>
      <c r="W195" s="210">
        <f t="shared" si="16"/>
        <v>0</v>
      </c>
      <c r="X195" s="207">
        <f t="shared" si="8"/>
        <v>0</v>
      </c>
    </row>
    <row r="196" spans="1:25" s="132" customFormat="1" ht="24" hidden="1" customHeight="1" thickBot="1">
      <c r="A196" s="147">
        <v>115</v>
      </c>
      <c r="B196" s="10">
        <v>800</v>
      </c>
      <c r="C196" s="773" t="s">
        <v>1114</v>
      </c>
      <c r="D196" s="784"/>
      <c r="E196" s="397">
        <f t="shared" ref="E196:I197" si="17">SUMIF($B$594:$B$12300,$B196,E$594:E$12300)</f>
        <v>0</v>
      </c>
      <c r="F196" s="211">
        <f t="shared" si="17"/>
        <v>0</v>
      </c>
      <c r="G196" s="211">
        <f t="shared" si="17"/>
        <v>0</v>
      </c>
      <c r="H196" s="684">
        <f t="shared" si="17"/>
        <v>0</v>
      </c>
      <c r="I196" s="211">
        <f t="shared" si="17"/>
        <v>0</v>
      </c>
      <c r="J196" s="102" t="str">
        <f t="shared" si="3"/>
        <v/>
      </c>
      <c r="K196" s="129"/>
      <c r="L196" s="212">
        <f t="shared" ref="L196:O197" si="18">SUMIF($B$594:$B$12300,$B196,L$594:L$12300)</f>
        <v>0</v>
      </c>
      <c r="M196" s="213">
        <f t="shared" si="18"/>
        <v>0</v>
      </c>
      <c r="N196" s="213">
        <f t="shared" si="18"/>
        <v>0</v>
      </c>
      <c r="O196" s="213">
        <f t="shared" si="18"/>
        <v>0</v>
      </c>
      <c r="P196" s="129"/>
      <c r="Q196" s="214">
        <f t="shared" ref="Q196:W197" si="19">SUMIF($B$594:$B$12300,$B196,Q$594:Q$12300)</f>
        <v>0</v>
      </c>
      <c r="R196" s="214">
        <f t="shared" si="19"/>
        <v>0</v>
      </c>
      <c r="S196" s="214">
        <f t="shared" si="19"/>
        <v>0</v>
      </c>
      <c r="T196" s="214">
        <f t="shared" si="19"/>
        <v>0</v>
      </c>
      <c r="U196" s="214">
        <f t="shared" si="19"/>
        <v>0</v>
      </c>
      <c r="V196" s="214">
        <f t="shared" si="19"/>
        <v>0</v>
      </c>
      <c r="W196" s="214">
        <f t="shared" si="19"/>
        <v>0</v>
      </c>
      <c r="X196" s="207">
        <f t="shared" si="8"/>
        <v>0</v>
      </c>
      <c r="Y196" s="96"/>
    </row>
    <row r="197" spans="1:25" s="132" customFormat="1" ht="18.600000000000001" thickBot="1">
      <c r="A197" s="147">
        <v>125</v>
      </c>
      <c r="B197" s="10">
        <v>1000</v>
      </c>
      <c r="C197" s="749" t="s">
        <v>1115</v>
      </c>
      <c r="D197" s="749"/>
      <c r="E197" s="397">
        <f t="shared" si="17"/>
        <v>0</v>
      </c>
      <c r="F197" s="211">
        <f t="shared" si="17"/>
        <v>536290</v>
      </c>
      <c r="G197" s="211">
        <f t="shared" si="17"/>
        <v>317530</v>
      </c>
      <c r="H197" s="684">
        <f t="shared" si="17"/>
        <v>309510</v>
      </c>
      <c r="I197" s="211">
        <f t="shared" si="17"/>
        <v>315530</v>
      </c>
      <c r="J197" s="102">
        <f t="shared" si="3"/>
        <v>1</v>
      </c>
      <c r="K197" s="129"/>
      <c r="L197" s="212">
        <f t="shared" si="18"/>
        <v>0</v>
      </c>
      <c r="M197" s="213">
        <f t="shared" si="18"/>
        <v>0</v>
      </c>
      <c r="N197" s="213">
        <f t="shared" si="18"/>
        <v>315530</v>
      </c>
      <c r="O197" s="213">
        <f t="shared" si="18"/>
        <v>-315530</v>
      </c>
      <c r="P197" s="129"/>
      <c r="Q197" s="212">
        <f t="shared" si="19"/>
        <v>0</v>
      </c>
      <c r="R197" s="212">
        <f t="shared" si="19"/>
        <v>0</v>
      </c>
      <c r="S197" s="212">
        <f t="shared" si="19"/>
        <v>311530</v>
      </c>
      <c r="T197" s="212">
        <f t="shared" si="19"/>
        <v>-311530</v>
      </c>
      <c r="U197" s="212">
        <f t="shared" si="19"/>
        <v>0</v>
      </c>
      <c r="V197" s="212">
        <f t="shared" si="19"/>
        <v>0</v>
      </c>
      <c r="W197" s="212">
        <f t="shared" si="19"/>
        <v>0</v>
      </c>
      <c r="X197" s="207">
        <f t="shared" si="8"/>
        <v>-311530</v>
      </c>
      <c r="Y197" s="96"/>
    </row>
    <row r="198" spans="1:25" ht="18.600000000000001" thickBot="1">
      <c r="A198" s="148">
        <v>130</v>
      </c>
      <c r="B198" s="6"/>
      <c r="C198" s="15">
        <v>1011</v>
      </c>
      <c r="D198" s="39" t="s">
        <v>1116</v>
      </c>
      <c r="E198" s="396">
        <f t="shared" ref="E198:I207" si="20">SUMIF($C$594:$C$12300,$C198,E$594:E$12300)</f>
        <v>0</v>
      </c>
      <c r="F198" s="135">
        <f t="shared" si="20"/>
        <v>33000</v>
      </c>
      <c r="G198" s="135">
        <f t="shared" si="20"/>
        <v>33500</v>
      </c>
      <c r="H198" s="682">
        <f t="shared" si="20"/>
        <v>33500</v>
      </c>
      <c r="I198" s="135">
        <f t="shared" si="20"/>
        <v>34000</v>
      </c>
      <c r="J198" s="102">
        <f t="shared" si="3"/>
        <v>1</v>
      </c>
      <c r="K198" s="129"/>
      <c r="L198" s="208">
        <f t="shared" ref="L198:O214" si="21">SUMIF($C$594:$C$12300,$C198,L$594:L$12300)</f>
        <v>0</v>
      </c>
      <c r="M198" s="209">
        <f t="shared" si="21"/>
        <v>0</v>
      </c>
      <c r="N198" s="209">
        <f t="shared" si="21"/>
        <v>34000</v>
      </c>
      <c r="O198" s="209">
        <f t="shared" si="21"/>
        <v>-34000</v>
      </c>
      <c r="P198" s="129"/>
      <c r="Q198" s="208">
        <f t="shared" ref="Q198:W207" si="22">SUMIF($C$594:$C$12300,$C198,Q$594:Q$12300)</f>
        <v>0</v>
      </c>
      <c r="R198" s="208">
        <f t="shared" si="22"/>
        <v>0</v>
      </c>
      <c r="S198" s="208">
        <f t="shared" si="22"/>
        <v>34000</v>
      </c>
      <c r="T198" s="208">
        <f t="shared" si="22"/>
        <v>-34000</v>
      </c>
      <c r="U198" s="208">
        <f t="shared" si="22"/>
        <v>0</v>
      </c>
      <c r="V198" s="208">
        <f t="shared" si="22"/>
        <v>0</v>
      </c>
      <c r="W198" s="208">
        <f t="shared" si="22"/>
        <v>0</v>
      </c>
      <c r="X198" s="207">
        <f t="shared" si="8"/>
        <v>-34000</v>
      </c>
      <c r="Y198" s="132"/>
    </row>
    <row r="199" spans="1:25" ht="18.600000000000001" thickBot="1">
      <c r="A199" s="148">
        <v>135</v>
      </c>
      <c r="B199" s="6"/>
      <c r="C199" s="7">
        <v>1012</v>
      </c>
      <c r="D199" s="16" t="s">
        <v>1117</v>
      </c>
      <c r="E199" s="396">
        <f t="shared" si="20"/>
        <v>0</v>
      </c>
      <c r="F199" s="135">
        <f t="shared" si="20"/>
        <v>0</v>
      </c>
      <c r="G199" s="135">
        <f t="shared" si="20"/>
        <v>0</v>
      </c>
      <c r="H199" s="682">
        <f t="shared" si="20"/>
        <v>0</v>
      </c>
      <c r="I199" s="135">
        <f t="shared" si="20"/>
        <v>0</v>
      </c>
      <c r="J199" s="102" t="str">
        <f t="shared" si="3"/>
        <v/>
      </c>
      <c r="K199" s="129"/>
      <c r="L199" s="208">
        <f t="shared" si="21"/>
        <v>0</v>
      </c>
      <c r="M199" s="209">
        <f t="shared" si="21"/>
        <v>0</v>
      </c>
      <c r="N199" s="209">
        <f t="shared" si="21"/>
        <v>0</v>
      </c>
      <c r="O199" s="209">
        <f t="shared" si="21"/>
        <v>0</v>
      </c>
      <c r="P199" s="129"/>
      <c r="Q199" s="208">
        <f t="shared" si="22"/>
        <v>0</v>
      </c>
      <c r="R199" s="208">
        <f t="shared" si="22"/>
        <v>0</v>
      </c>
      <c r="S199" s="208">
        <f t="shared" si="22"/>
        <v>0</v>
      </c>
      <c r="T199" s="208">
        <f t="shared" si="22"/>
        <v>0</v>
      </c>
      <c r="U199" s="208">
        <f t="shared" si="22"/>
        <v>0</v>
      </c>
      <c r="V199" s="208">
        <f t="shared" si="22"/>
        <v>0</v>
      </c>
      <c r="W199" s="208">
        <f t="shared" si="22"/>
        <v>0</v>
      </c>
      <c r="X199" s="207">
        <f t="shared" si="8"/>
        <v>0</v>
      </c>
      <c r="Y199" s="132"/>
    </row>
    <row r="200" spans="1:25" ht="18.600000000000001" hidden="1" thickBot="1">
      <c r="A200" s="148">
        <v>140</v>
      </c>
      <c r="B200" s="6"/>
      <c r="C200" s="7">
        <v>1013</v>
      </c>
      <c r="D200" s="16" t="s">
        <v>1118</v>
      </c>
      <c r="E200" s="396">
        <f t="shared" si="20"/>
        <v>0</v>
      </c>
      <c r="F200" s="135">
        <f t="shared" si="20"/>
        <v>0</v>
      </c>
      <c r="G200" s="135">
        <f t="shared" si="20"/>
        <v>0</v>
      </c>
      <c r="H200" s="682">
        <f t="shared" si="20"/>
        <v>0</v>
      </c>
      <c r="I200" s="135">
        <f t="shared" si="20"/>
        <v>0</v>
      </c>
      <c r="J200" s="102" t="str">
        <f t="shared" si="3"/>
        <v/>
      </c>
      <c r="K200" s="129"/>
      <c r="L200" s="208">
        <f t="shared" si="21"/>
        <v>0</v>
      </c>
      <c r="M200" s="209">
        <f t="shared" si="21"/>
        <v>0</v>
      </c>
      <c r="N200" s="209">
        <f t="shared" si="21"/>
        <v>0</v>
      </c>
      <c r="O200" s="209">
        <f t="shared" si="21"/>
        <v>0</v>
      </c>
      <c r="P200" s="129"/>
      <c r="Q200" s="208">
        <f t="shared" si="22"/>
        <v>0</v>
      </c>
      <c r="R200" s="208">
        <f t="shared" si="22"/>
        <v>0</v>
      </c>
      <c r="S200" s="208">
        <f t="shared" si="22"/>
        <v>0</v>
      </c>
      <c r="T200" s="208">
        <f t="shared" si="22"/>
        <v>0</v>
      </c>
      <c r="U200" s="208">
        <f t="shared" si="22"/>
        <v>0</v>
      </c>
      <c r="V200" s="208">
        <f t="shared" si="22"/>
        <v>0</v>
      </c>
      <c r="W200" s="208">
        <f t="shared" si="22"/>
        <v>0</v>
      </c>
      <c r="X200" s="207">
        <f t="shared" si="8"/>
        <v>0</v>
      </c>
    </row>
    <row r="201" spans="1:25" ht="18.600000000000001" thickBot="1">
      <c r="A201" s="148">
        <v>145</v>
      </c>
      <c r="B201" s="6"/>
      <c r="C201" s="7">
        <v>1014</v>
      </c>
      <c r="D201" s="16" t="s">
        <v>1119</v>
      </c>
      <c r="E201" s="396">
        <f t="shared" si="20"/>
        <v>0</v>
      </c>
      <c r="F201" s="135">
        <f t="shared" si="20"/>
        <v>1000</v>
      </c>
      <c r="G201" s="135">
        <f t="shared" si="20"/>
        <v>1000</v>
      </c>
      <c r="H201" s="682">
        <f t="shared" si="20"/>
        <v>1000</v>
      </c>
      <c r="I201" s="135">
        <f t="shared" si="20"/>
        <v>1000</v>
      </c>
      <c r="J201" s="102">
        <f t="shared" si="3"/>
        <v>1</v>
      </c>
      <c r="K201" s="129"/>
      <c r="L201" s="208">
        <f t="shared" si="21"/>
        <v>0</v>
      </c>
      <c r="M201" s="209">
        <f t="shared" si="21"/>
        <v>0</v>
      </c>
      <c r="N201" s="209">
        <f t="shared" si="21"/>
        <v>1000</v>
      </c>
      <c r="O201" s="209">
        <f t="shared" si="21"/>
        <v>-1000</v>
      </c>
      <c r="P201" s="129"/>
      <c r="Q201" s="208">
        <f t="shared" si="22"/>
        <v>0</v>
      </c>
      <c r="R201" s="208">
        <f t="shared" si="22"/>
        <v>0</v>
      </c>
      <c r="S201" s="208">
        <f t="shared" si="22"/>
        <v>1000</v>
      </c>
      <c r="T201" s="208">
        <f t="shared" si="22"/>
        <v>-1000</v>
      </c>
      <c r="U201" s="208">
        <f t="shared" si="22"/>
        <v>0</v>
      </c>
      <c r="V201" s="208">
        <f t="shared" si="22"/>
        <v>0</v>
      </c>
      <c r="W201" s="208">
        <f t="shared" si="22"/>
        <v>0</v>
      </c>
      <c r="X201" s="207">
        <f t="shared" si="8"/>
        <v>-1000</v>
      </c>
    </row>
    <row r="202" spans="1:25" ht="18.600000000000001" thickBot="1">
      <c r="A202" s="148">
        <v>150</v>
      </c>
      <c r="B202" s="6"/>
      <c r="C202" s="7">
        <v>1015</v>
      </c>
      <c r="D202" s="16" t="s">
        <v>1120</v>
      </c>
      <c r="E202" s="396">
        <f t="shared" si="20"/>
        <v>0</v>
      </c>
      <c r="F202" s="135">
        <f t="shared" si="20"/>
        <v>19000</v>
      </c>
      <c r="G202" s="135">
        <f t="shared" si="20"/>
        <v>17000</v>
      </c>
      <c r="H202" s="682">
        <f t="shared" si="20"/>
        <v>17000</v>
      </c>
      <c r="I202" s="135">
        <f t="shared" si="20"/>
        <v>17000</v>
      </c>
      <c r="J202" s="102">
        <f t="shared" si="3"/>
        <v>1</v>
      </c>
      <c r="K202" s="129"/>
      <c r="L202" s="208">
        <f t="shared" si="21"/>
        <v>0</v>
      </c>
      <c r="M202" s="209">
        <f t="shared" si="21"/>
        <v>0</v>
      </c>
      <c r="N202" s="209">
        <f t="shared" si="21"/>
        <v>17000</v>
      </c>
      <c r="O202" s="209">
        <f t="shared" si="21"/>
        <v>-17000</v>
      </c>
      <c r="P202" s="129"/>
      <c r="Q202" s="208">
        <f t="shared" si="22"/>
        <v>0</v>
      </c>
      <c r="R202" s="208">
        <f t="shared" si="22"/>
        <v>0</v>
      </c>
      <c r="S202" s="208">
        <f t="shared" si="22"/>
        <v>17000</v>
      </c>
      <c r="T202" s="208">
        <f t="shared" si="22"/>
        <v>-17000</v>
      </c>
      <c r="U202" s="208">
        <f t="shared" si="22"/>
        <v>0</v>
      </c>
      <c r="V202" s="208">
        <f t="shared" si="22"/>
        <v>0</v>
      </c>
      <c r="W202" s="208">
        <f t="shared" si="22"/>
        <v>0</v>
      </c>
      <c r="X202" s="207">
        <f t="shared" si="8"/>
        <v>-17000</v>
      </c>
    </row>
    <row r="203" spans="1:25" ht="18.600000000000001" thickBot="1">
      <c r="A203" s="148">
        <v>155</v>
      </c>
      <c r="B203" s="6"/>
      <c r="C203" s="7">
        <v>1016</v>
      </c>
      <c r="D203" s="16" t="s">
        <v>1121</v>
      </c>
      <c r="E203" s="396">
        <f t="shared" si="20"/>
        <v>0</v>
      </c>
      <c r="F203" s="135">
        <f t="shared" si="20"/>
        <v>91500</v>
      </c>
      <c r="G203" s="135">
        <f t="shared" si="20"/>
        <v>66000</v>
      </c>
      <c r="H203" s="682">
        <f t="shared" si="20"/>
        <v>66000</v>
      </c>
      <c r="I203" s="135">
        <f t="shared" si="20"/>
        <v>70100</v>
      </c>
      <c r="J203" s="102">
        <f t="shared" si="3"/>
        <v>1</v>
      </c>
      <c r="K203" s="129"/>
      <c r="L203" s="208">
        <f t="shared" si="21"/>
        <v>0</v>
      </c>
      <c r="M203" s="209">
        <f t="shared" si="21"/>
        <v>0</v>
      </c>
      <c r="N203" s="209">
        <f t="shared" si="21"/>
        <v>70100</v>
      </c>
      <c r="O203" s="209">
        <f t="shared" si="21"/>
        <v>-70100</v>
      </c>
      <c r="P203" s="129"/>
      <c r="Q203" s="208">
        <f t="shared" si="22"/>
        <v>0</v>
      </c>
      <c r="R203" s="208">
        <f t="shared" si="22"/>
        <v>0</v>
      </c>
      <c r="S203" s="208">
        <f t="shared" si="22"/>
        <v>70100</v>
      </c>
      <c r="T203" s="208">
        <f t="shared" si="22"/>
        <v>-70100</v>
      </c>
      <c r="U203" s="208">
        <f t="shared" si="22"/>
        <v>0</v>
      </c>
      <c r="V203" s="208">
        <f t="shared" si="22"/>
        <v>0</v>
      </c>
      <c r="W203" s="208">
        <f t="shared" si="22"/>
        <v>0</v>
      </c>
      <c r="X203" s="207">
        <f t="shared" si="8"/>
        <v>-70100</v>
      </c>
    </row>
    <row r="204" spans="1:25" ht="18.600000000000001" thickBot="1">
      <c r="A204" s="148">
        <v>160</v>
      </c>
      <c r="B204" s="11"/>
      <c r="C204" s="40">
        <v>1020</v>
      </c>
      <c r="D204" s="41" t="s">
        <v>1122</v>
      </c>
      <c r="E204" s="396">
        <f t="shared" si="20"/>
        <v>0</v>
      </c>
      <c r="F204" s="135">
        <f t="shared" si="20"/>
        <v>338195</v>
      </c>
      <c r="G204" s="135">
        <f t="shared" si="20"/>
        <v>147430</v>
      </c>
      <c r="H204" s="682">
        <f t="shared" si="20"/>
        <v>139410</v>
      </c>
      <c r="I204" s="135">
        <f t="shared" si="20"/>
        <v>140830</v>
      </c>
      <c r="J204" s="102">
        <f t="shared" si="3"/>
        <v>1</v>
      </c>
      <c r="K204" s="129"/>
      <c r="L204" s="208">
        <f t="shared" si="21"/>
        <v>0</v>
      </c>
      <c r="M204" s="209">
        <f t="shared" si="21"/>
        <v>0</v>
      </c>
      <c r="N204" s="209">
        <f t="shared" si="21"/>
        <v>140830</v>
      </c>
      <c r="O204" s="209">
        <f t="shared" si="21"/>
        <v>-140830</v>
      </c>
      <c r="P204" s="129"/>
      <c r="Q204" s="208">
        <f t="shared" si="22"/>
        <v>0</v>
      </c>
      <c r="R204" s="208">
        <f t="shared" si="22"/>
        <v>0</v>
      </c>
      <c r="S204" s="208">
        <f t="shared" si="22"/>
        <v>140830</v>
      </c>
      <c r="T204" s="208">
        <f t="shared" si="22"/>
        <v>-140830</v>
      </c>
      <c r="U204" s="208">
        <f t="shared" si="22"/>
        <v>0</v>
      </c>
      <c r="V204" s="208">
        <f t="shared" si="22"/>
        <v>0</v>
      </c>
      <c r="W204" s="208">
        <f t="shared" si="22"/>
        <v>0</v>
      </c>
      <c r="X204" s="207">
        <f t="shared" si="8"/>
        <v>-140830</v>
      </c>
    </row>
    <row r="205" spans="1:25" ht="18.600000000000001" thickBot="1">
      <c r="A205" s="148">
        <v>165</v>
      </c>
      <c r="B205" s="6"/>
      <c r="C205" s="7">
        <v>1030</v>
      </c>
      <c r="D205" s="16" t="s">
        <v>1123</v>
      </c>
      <c r="E205" s="396">
        <f t="shared" si="20"/>
        <v>0</v>
      </c>
      <c r="F205" s="135">
        <f t="shared" si="20"/>
        <v>38095</v>
      </c>
      <c r="G205" s="135">
        <f t="shared" si="20"/>
        <v>40100</v>
      </c>
      <c r="H205" s="682">
        <f t="shared" si="20"/>
        <v>40100</v>
      </c>
      <c r="I205" s="135">
        <f t="shared" si="20"/>
        <v>40100</v>
      </c>
      <c r="J205" s="102">
        <f t="shared" si="3"/>
        <v>1</v>
      </c>
      <c r="K205" s="129"/>
      <c r="L205" s="208">
        <f t="shared" si="21"/>
        <v>0</v>
      </c>
      <c r="M205" s="209">
        <f t="shared" si="21"/>
        <v>0</v>
      </c>
      <c r="N205" s="209">
        <f t="shared" si="21"/>
        <v>40100</v>
      </c>
      <c r="O205" s="209">
        <f t="shared" si="21"/>
        <v>-40100</v>
      </c>
      <c r="P205" s="129"/>
      <c r="Q205" s="208">
        <f t="shared" si="22"/>
        <v>0</v>
      </c>
      <c r="R205" s="208">
        <f t="shared" si="22"/>
        <v>0</v>
      </c>
      <c r="S205" s="208">
        <f t="shared" si="22"/>
        <v>40100</v>
      </c>
      <c r="T205" s="208">
        <f t="shared" si="22"/>
        <v>-40100</v>
      </c>
      <c r="U205" s="208">
        <f t="shared" si="22"/>
        <v>0</v>
      </c>
      <c r="V205" s="208">
        <f t="shared" si="22"/>
        <v>0</v>
      </c>
      <c r="W205" s="208">
        <f t="shared" si="22"/>
        <v>0</v>
      </c>
      <c r="X205" s="207">
        <f t="shared" si="8"/>
        <v>-40100</v>
      </c>
    </row>
    <row r="206" spans="1:25" ht="18.600000000000001" thickBot="1">
      <c r="A206" s="148">
        <v>175</v>
      </c>
      <c r="B206" s="6"/>
      <c r="C206" s="40">
        <v>1051</v>
      </c>
      <c r="D206" s="43" t="s">
        <v>1124</v>
      </c>
      <c r="E206" s="396">
        <f t="shared" si="20"/>
        <v>0</v>
      </c>
      <c r="F206" s="135">
        <f t="shared" si="20"/>
        <v>5000</v>
      </c>
      <c r="G206" s="135">
        <f t="shared" si="20"/>
        <v>4000</v>
      </c>
      <c r="H206" s="682">
        <f t="shared" si="20"/>
        <v>4000</v>
      </c>
      <c r="I206" s="135">
        <f t="shared" si="20"/>
        <v>4000</v>
      </c>
      <c r="J206" s="102">
        <f t="shared" si="3"/>
        <v>1</v>
      </c>
      <c r="K206" s="129"/>
      <c r="L206" s="208">
        <f t="shared" si="21"/>
        <v>0</v>
      </c>
      <c r="M206" s="209">
        <f t="shared" si="21"/>
        <v>0</v>
      </c>
      <c r="N206" s="209">
        <f t="shared" si="21"/>
        <v>4000</v>
      </c>
      <c r="O206" s="209">
        <f t="shared" si="21"/>
        <v>-4000</v>
      </c>
      <c r="P206" s="129"/>
      <c r="Q206" s="210">
        <f t="shared" si="22"/>
        <v>0</v>
      </c>
      <c r="R206" s="210">
        <f t="shared" si="22"/>
        <v>0</v>
      </c>
      <c r="S206" s="210">
        <f t="shared" si="22"/>
        <v>0</v>
      </c>
      <c r="T206" s="210">
        <f t="shared" si="22"/>
        <v>0</v>
      </c>
      <c r="U206" s="210">
        <f t="shared" si="22"/>
        <v>0</v>
      </c>
      <c r="V206" s="210">
        <f t="shared" si="22"/>
        <v>0</v>
      </c>
      <c r="W206" s="210">
        <f t="shared" si="22"/>
        <v>0</v>
      </c>
      <c r="X206" s="207">
        <f t="shared" si="8"/>
        <v>0</v>
      </c>
    </row>
    <row r="207" spans="1:25" ht="18.600000000000001" hidden="1" thickBot="1">
      <c r="A207" s="148">
        <v>180</v>
      </c>
      <c r="B207" s="6"/>
      <c r="C207" s="7">
        <v>1052</v>
      </c>
      <c r="D207" s="16" t="s">
        <v>1125</v>
      </c>
      <c r="E207" s="396">
        <f t="shared" si="20"/>
        <v>0</v>
      </c>
      <c r="F207" s="135">
        <f t="shared" si="20"/>
        <v>0</v>
      </c>
      <c r="G207" s="135">
        <f t="shared" si="20"/>
        <v>0</v>
      </c>
      <c r="H207" s="682">
        <f t="shared" si="20"/>
        <v>0</v>
      </c>
      <c r="I207" s="135">
        <f t="shared" si="20"/>
        <v>0</v>
      </c>
      <c r="J207" s="102" t="str">
        <f t="shared" si="3"/>
        <v/>
      </c>
      <c r="K207" s="129"/>
      <c r="L207" s="208">
        <f t="shared" si="21"/>
        <v>0</v>
      </c>
      <c r="M207" s="209">
        <f t="shared" si="21"/>
        <v>0</v>
      </c>
      <c r="N207" s="209">
        <f t="shared" si="21"/>
        <v>0</v>
      </c>
      <c r="O207" s="209">
        <f t="shared" si="21"/>
        <v>0</v>
      </c>
      <c r="P207" s="129"/>
      <c r="Q207" s="210">
        <f t="shared" si="22"/>
        <v>0</v>
      </c>
      <c r="R207" s="210">
        <f t="shared" si="22"/>
        <v>0</v>
      </c>
      <c r="S207" s="210">
        <f t="shared" si="22"/>
        <v>0</v>
      </c>
      <c r="T207" s="210">
        <f t="shared" si="22"/>
        <v>0</v>
      </c>
      <c r="U207" s="210">
        <f t="shared" si="22"/>
        <v>0</v>
      </c>
      <c r="V207" s="210">
        <f t="shared" si="22"/>
        <v>0</v>
      </c>
      <c r="W207" s="210">
        <f t="shared" si="22"/>
        <v>0</v>
      </c>
      <c r="X207" s="207">
        <f t="shared" si="8"/>
        <v>0</v>
      </c>
    </row>
    <row r="208" spans="1:25" ht="32.4" hidden="1" thickBot="1">
      <c r="A208" s="148">
        <v>185</v>
      </c>
      <c r="B208" s="6"/>
      <c r="C208" s="44">
        <v>1053</v>
      </c>
      <c r="D208" s="45" t="s">
        <v>1126</v>
      </c>
      <c r="E208" s="396">
        <f t="shared" ref="E208:I214" si="23">SUMIF($C$594:$C$12300,$C208,E$594:E$12300)</f>
        <v>0</v>
      </c>
      <c r="F208" s="135">
        <f t="shared" si="23"/>
        <v>0</v>
      </c>
      <c r="G208" s="135">
        <f t="shared" si="23"/>
        <v>0</v>
      </c>
      <c r="H208" s="682">
        <f t="shared" si="23"/>
        <v>0</v>
      </c>
      <c r="I208" s="135">
        <f t="shared" si="23"/>
        <v>0</v>
      </c>
      <c r="J208" s="102" t="str">
        <f t="shared" si="3"/>
        <v/>
      </c>
      <c r="K208" s="129"/>
      <c r="L208" s="208">
        <f t="shared" si="21"/>
        <v>0</v>
      </c>
      <c r="M208" s="209">
        <f t="shared" si="21"/>
        <v>0</v>
      </c>
      <c r="N208" s="209">
        <f t="shared" si="21"/>
        <v>0</v>
      </c>
      <c r="O208" s="209">
        <f t="shared" si="21"/>
        <v>0</v>
      </c>
      <c r="P208" s="129"/>
      <c r="Q208" s="210">
        <f t="shared" ref="Q208:W214" si="24">SUMIF($C$594:$C$12300,$C208,Q$594:Q$12300)</f>
        <v>0</v>
      </c>
      <c r="R208" s="210">
        <f t="shared" si="24"/>
        <v>0</v>
      </c>
      <c r="S208" s="210">
        <f t="shared" si="24"/>
        <v>0</v>
      </c>
      <c r="T208" s="210">
        <f t="shared" si="24"/>
        <v>0</v>
      </c>
      <c r="U208" s="210">
        <f t="shared" si="24"/>
        <v>0</v>
      </c>
      <c r="V208" s="210">
        <f t="shared" si="24"/>
        <v>0</v>
      </c>
      <c r="W208" s="210">
        <f t="shared" si="24"/>
        <v>0</v>
      </c>
      <c r="X208" s="207">
        <f t="shared" si="8"/>
        <v>0</v>
      </c>
    </row>
    <row r="209" spans="1:25" ht="18.600000000000001" thickBot="1">
      <c r="A209" s="148">
        <v>190</v>
      </c>
      <c r="B209" s="6"/>
      <c r="C209" s="7">
        <v>1062</v>
      </c>
      <c r="D209" s="9" t="s">
        <v>1127</v>
      </c>
      <c r="E209" s="396">
        <f t="shared" si="23"/>
        <v>0</v>
      </c>
      <c r="F209" s="135">
        <f t="shared" si="23"/>
        <v>4500</v>
      </c>
      <c r="G209" s="135">
        <f t="shared" si="23"/>
        <v>3500</v>
      </c>
      <c r="H209" s="682">
        <f t="shared" si="23"/>
        <v>3500</v>
      </c>
      <c r="I209" s="135">
        <f t="shared" si="23"/>
        <v>3500</v>
      </c>
      <c r="J209" s="102">
        <f t="shared" si="3"/>
        <v>1</v>
      </c>
      <c r="K209" s="129"/>
      <c r="L209" s="208">
        <f t="shared" si="21"/>
        <v>0</v>
      </c>
      <c r="M209" s="209">
        <f t="shared" si="21"/>
        <v>0</v>
      </c>
      <c r="N209" s="209">
        <f t="shared" si="21"/>
        <v>3500</v>
      </c>
      <c r="O209" s="209">
        <f t="shared" si="21"/>
        <v>-3500</v>
      </c>
      <c r="P209" s="129"/>
      <c r="Q209" s="208">
        <f t="shared" si="24"/>
        <v>0</v>
      </c>
      <c r="R209" s="208">
        <f t="shared" si="24"/>
        <v>0</v>
      </c>
      <c r="S209" s="208">
        <f t="shared" si="24"/>
        <v>3500</v>
      </c>
      <c r="T209" s="208">
        <f t="shared" si="24"/>
        <v>-3500</v>
      </c>
      <c r="U209" s="208">
        <f t="shared" si="24"/>
        <v>0</v>
      </c>
      <c r="V209" s="208">
        <f t="shared" si="24"/>
        <v>0</v>
      </c>
      <c r="W209" s="208">
        <f t="shared" si="24"/>
        <v>0</v>
      </c>
      <c r="X209" s="207">
        <f t="shared" si="8"/>
        <v>-3500</v>
      </c>
    </row>
    <row r="210" spans="1:25" ht="18.600000000000001" hidden="1" thickBot="1">
      <c r="A210" s="148">
        <v>200</v>
      </c>
      <c r="B210" s="6"/>
      <c r="C210" s="44">
        <v>1063</v>
      </c>
      <c r="D210" s="46" t="s">
        <v>713</v>
      </c>
      <c r="E210" s="396">
        <f t="shared" si="23"/>
        <v>0</v>
      </c>
      <c r="F210" s="135">
        <f t="shared" si="23"/>
        <v>0</v>
      </c>
      <c r="G210" s="135">
        <f t="shared" si="23"/>
        <v>0</v>
      </c>
      <c r="H210" s="682">
        <f t="shared" si="23"/>
        <v>0</v>
      </c>
      <c r="I210" s="135">
        <f t="shared" si="23"/>
        <v>0</v>
      </c>
      <c r="J210" s="102" t="str">
        <f t="shared" si="3"/>
        <v/>
      </c>
      <c r="K210" s="129"/>
      <c r="L210" s="208">
        <f t="shared" si="21"/>
        <v>0</v>
      </c>
      <c r="M210" s="209">
        <f t="shared" si="21"/>
        <v>0</v>
      </c>
      <c r="N210" s="209">
        <f t="shared" si="21"/>
        <v>0</v>
      </c>
      <c r="O210" s="209">
        <f t="shared" si="21"/>
        <v>0</v>
      </c>
      <c r="P210" s="129"/>
      <c r="Q210" s="208">
        <f t="shared" si="24"/>
        <v>0</v>
      </c>
      <c r="R210" s="208">
        <f t="shared" si="24"/>
        <v>0</v>
      </c>
      <c r="S210" s="208">
        <f t="shared" si="24"/>
        <v>0</v>
      </c>
      <c r="T210" s="208">
        <f t="shared" si="24"/>
        <v>0</v>
      </c>
      <c r="U210" s="208">
        <f t="shared" si="24"/>
        <v>0</v>
      </c>
      <c r="V210" s="208">
        <f t="shared" si="24"/>
        <v>0</v>
      </c>
      <c r="W210" s="208">
        <f t="shared" si="24"/>
        <v>0</v>
      </c>
      <c r="X210" s="207">
        <f>T210-U210-V210-W210</f>
        <v>0</v>
      </c>
    </row>
    <row r="211" spans="1:25" ht="18.600000000000001" thickBot="1">
      <c r="A211" s="148">
        <v>200</v>
      </c>
      <c r="B211" s="6"/>
      <c r="C211" s="44">
        <v>1069</v>
      </c>
      <c r="D211" s="46" t="s">
        <v>1129</v>
      </c>
      <c r="E211" s="396">
        <f t="shared" si="23"/>
        <v>0</v>
      </c>
      <c r="F211" s="135">
        <f t="shared" si="23"/>
        <v>0</v>
      </c>
      <c r="G211" s="135">
        <f t="shared" si="23"/>
        <v>0</v>
      </c>
      <c r="H211" s="682">
        <f t="shared" si="23"/>
        <v>0</v>
      </c>
      <c r="I211" s="135">
        <f t="shared" si="23"/>
        <v>0</v>
      </c>
      <c r="J211" s="102" t="str">
        <f t="shared" si="3"/>
        <v/>
      </c>
      <c r="K211" s="129"/>
      <c r="L211" s="208">
        <f t="shared" si="21"/>
        <v>0</v>
      </c>
      <c r="M211" s="209">
        <f t="shared" si="21"/>
        <v>0</v>
      </c>
      <c r="N211" s="209">
        <f t="shared" si="21"/>
        <v>0</v>
      </c>
      <c r="O211" s="209">
        <f t="shared" si="21"/>
        <v>0</v>
      </c>
      <c r="P211" s="129"/>
      <c r="Q211" s="208">
        <f t="shared" si="24"/>
        <v>0</v>
      </c>
      <c r="R211" s="208">
        <f t="shared" si="24"/>
        <v>0</v>
      </c>
      <c r="S211" s="208">
        <f t="shared" si="24"/>
        <v>0</v>
      </c>
      <c r="T211" s="208">
        <f t="shared" si="24"/>
        <v>0</v>
      </c>
      <c r="U211" s="208">
        <f t="shared" si="24"/>
        <v>0</v>
      </c>
      <c r="V211" s="208">
        <f t="shared" si="24"/>
        <v>0</v>
      </c>
      <c r="W211" s="208">
        <f t="shared" si="24"/>
        <v>0</v>
      </c>
      <c r="X211" s="207">
        <f t="shared" si="8"/>
        <v>0</v>
      </c>
    </row>
    <row r="212" spans="1:25" ht="31.8" hidden="1" thickBot="1">
      <c r="A212" s="148">
        <v>205</v>
      </c>
      <c r="B212" s="11"/>
      <c r="C212" s="7">
        <v>1091</v>
      </c>
      <c r="D212" s="16" t="s">
        <v>1130</v>
      </c>
      <c r="E212" s="396">
        <f t="shared" si="23"/>
        <v>0</v>
      </c>
      <c r="F212" s="135">
        <f t="shared" si="23"/>
        <v>0</v>
      </c>
      <c r="G212" s="135">
        <f t="shared" si="23"/>
        <v>0</v>
      </c>
      <c r="H212" s="682">
        <f t="shared" si="23"/>
        <v>0</v>
      </c>
      <c r="I212" s="135">
        <f t="shared" si="23"/>
        <v>0</v>
      </c>
      <c r="J212" s="102" t="str">
        <f t="shared" si="3"/>
        <v/>
      </c>
      <c r="K212" s="129"/>
      <c r="L212" s="208">
        <f t="shared" si="21"/>
        <v>0</v>
      </c>
      <c r="M212" s="209">
        <f t="shared" si="21"/>
        <v>0</v>
      </c>
      <c r="N212" s="209">
        <f t="shared" si="21"/>
        <v>0</v>
      </c>
      <c r="O212" s="209">
        <f t="shared" si="21"/>
        <v>0</v>
      </c>
      <c r="P212" s="129"/>
      <c r="Q212" s="208">
        <f t="shared" si="24"/>
        <v>0</v>
      </c>
      <c r="R212" s="208">
        <f t="shared" si="24"/>
        <v>0</v>
      </c>
      <c r="S212" s="208">
        <f t="shared" si="24"/>
        <v>0</v>
      </c>
      <c r="T212" s="208">
        <f t="shared" si="24"/>
        <v>0</v>
      </c>
      <c r="U212" s="208">
        <f t="shared" si="24"/>
        <v>0</v>
      </c>
      <c r="V212" s="208">
        <f t="shared" si="24"/>
        <v>0</v>
      </c>
      <c r="W212" s="208">
        <f t="shared" si="24"/>
        <v>0</v>
      </c>
      <c r="X212" s="207">
        <f t="shared" si="8"/>
        <v>0</v>
      </c>
    </row>
    <row r="213" spans="1:25" ht="18.600000000000001" hidden="1" thickBot="1">
      <c r="A213" s="148">
        <v>210</v>
      </c>
      <c r="B213" s="6"/>
      <c r="C213" s="7">
        <v>1092</v>
      </c>
      <c r="D213" s="16" t="s">
        <v>1286</v>
      </c>
      <c r="E213" s="396">
        <f t="shared" si="23"/>
        <v>0</v>
      </c>
      <c r="F213" s="135">
        <f t="shared" si="23"/>
        <v>0</v>
      </c>
      <c r="G213" s="135">
        <f t="shared" si="23"/>
        <v>0</v>
      </c>
      <c r="H213" s="682">
        <f t="shared" si="23"/>
        <v>0</v>
      </c>
      <c r="I213" s="135">
        <f t="shared" si="23"/>
        <v>0</v>
      </c>
      <c r="J213" s="102" t="str">
        <f t="shared" si="3"/>
        <v/>
      </c>
      <c r="K213" s="129"/>
      <c r="L213" s="208">
        <f t="shared" si="21"/>
        <v>0</v>
      </c>
      <c r="M213" s="209">
        <f t="shared" si="21"/>
        <v>0</v>
      </c>
      <c r="N213" s="209">
        <f t="shared" si="21"/>
        <v>0</v>
      </c>
      <c r="O213" s="209">
        <f t="shared" si="21"/>
        <v>0</v>
      </c>
      <c r="P213" s="129"/>
      <c r="Q213" s="210">
        <f t="shared" si="24"/>
        <v>0</v>
      </c>
      <c r="R213" s="210">
        <f t="shared" si="24"/>
        <v>0</v>
      </c>
      <c r="S213" s="210">
        <f t="shared" si="24"/>
        <v>0</v>
      </c>
      <c r="T213" s="210">
        <f t="shared" si="24"/>
        <v>0</v>
      </c>
      <c r="U213" s="210">
        <f t="shared" si="24"/>
        <v>0</v>
      </c>
      <c r="V213" s="210">
        <f t="shared" si="24"/>
        <v>0</v>
      </c>
      <c r="W213" s="210">
        <f t="shared" si="24"/>
        <v>0</v>
      </c>
      <c r="X213" s="207">
        <f t="shared" si="8"/>
        <v>0</v>
      </c>
    </row>
    <row r="214" spans="1:25" ht="18.600000000000001" thickBot="1">
      <c r="A214" s="148">
        <v>215</v>
      </c>
      <c r="B214" s="6"/>
      <c r="C214" s="13">
        <v>1098</v>
      </c>
      <c r="D214" s="17" t="s">
        <v>1131</v>
      </c>
      <c r="E214" s="396">
        <f t="shared" si="23"/>
        <v>0</v>
      </c>
      <c r="F214" s="135">
        <f t="shared" si="23"/>
        <v>6000</v>
      </c>
      <c r="G214" s="135">
        <f t="shared" si="23"/>
        <v>5000</v>
      </c>
      <c r="H214" s="682">
        <f t="shared" si="23"/>
        <v>5000</v>
      </c>
      <c r="I214" s="135">
        <f t="shared" si="23"/>
        <v>5000</v>
      </c>
      <c r="J214" s="102">
        <f t="shared" si="3"/>
        <v>1</v>
      </c>
      <c r="K214" s="129"/>
      <c r="L214" s="208">
        <f t="shared" si="21"/>
        <v>0</v>
      </c>
      <c r="M214" s="209">
        <f t="shared" si="21"/>
        <v>0</v>
      </c>
      <c r="N214" s="209">
        <f t="shared" si="21"/>
        <v>5000</v>
      </c>
      <c r="O214" s="209">
        <f t="shared" si="21"/>
        <v>-5000</v>
      </c>
      <c r="P214" s="129"/>
      <c r="Q214" s="208">
        <f t="shared" si="24"/>
        <v>0</v>
      </c>
      <c r="R214" s="208">
        <f t="shared" si="24"/>
        <v>0</v>
      </c>
      <c r="S214" s="208">
        <f t="shared" si="24"/>
        <v>5000</v>
      </c>
      <c r="T214" s="208">
        <f t="shared" si="24"/>
        <v>-5000</v>
      </c>
      <c r="U214" s="208">
        <f t="shared" si="24"/>
        <v>0</v>
      </c>
      <c r="V214" s="208">
        <f t="shared" si="24"/>
        <v>0</v>
      </c>
      <c r="W214" s="208">
        <f t="shared" si="24"/>
        <v>0</v>
      </c>
      <c r="X214" s="207">
        <f t="shared" si="8"/>
        <v>-5000</v>
      </c>
    </row>
    <row r="215" spans="1:25" s="132" customFormat="1" ht="18.600000000000001" hidden="1" thickBot="1">
      <c r="A215" s="147">
        <v>220</v>
      </c>
      <c r="B215" s="10">
        <v>1900</v>
      </c>
      <c r="C215" s="734" t="s">
        <v>1201</v>
      </c>
      <c r="D215" s="734"/>
      <c r="E215" s="397">
        <f>SUMIF($B$594:$B$12300,$B215,E$594:E$12300)</f>
        <v>0</v>
      </c>
      <c r="F215" s="211">
        <f>SUMIF($B$594:$B$12300,$B215,F$594:F$12300)</f>
        <v>0</v>
      </c>
      <c r="G215" s="211">
        <f>SUMIF($B$594:$B$12300,$B215,G$594:G$12300)</f>
        <v>0</v>
      </c>
      <c r="H215" s="684">
        <f>SUMIF($B$594:$B$12300,$B215,H$594:H$12300)</f>
        <v>0</v>
      </c>
      <c r="I215" s="211">
        <f>SUMIF($B$594:$B$12300,$B215,I$594:I$12300)</f>
        <v>0</v>
      </c>
      <c r="J215" s="102" t="str">
        <f t="shared" si="3"/>
        <v/>
      </c>
      <c r="K215" s="129"/>
      <c r="L215" s="212">
        <f>SUMIF($B$594:$B$12300,$B215,L$594:L$12300)</f>
        <v>0</v>
      </c>
      <c r="M215" s="213">
        <f>SUMIF($B$594:$B$12300,$B215,M$594:M$12300)</f>
        <v>0</v>
      </c>
      <c r="N215" s="213">
        <f>SUMIF($B$594:$B$12300,$B215,N$594:N$12300)</f>
        <v>0</v>
      </c>
      <c r="O215" s="213">
        <f>SUMIF($B$594:$B$12300,$B215,O$594:O$12300)</f>
        <v>0</v>
      </c>
      <c r="P215" s="129"/>
      <c r="Q215" s="214">
        <f t="shared" ref="Q215:W215" si="25">SUMIF($B$594:$B$12300,$B215,Q$594:Q$12300)</f>
        <v>0</v>
      </c>
      <c r="R215" s="214">
        <f t="shared" si="25"/>
        <v>0</v>
      </c>
      <c r="S215" s="214">
        <f t="shared" si="25"/>
        <v>0</v>
      </c>
      <c r="T215" s="214">
        <f t="shared" si="25"/>
        <v>0</v>
      </c>
      <c r="U215" s="214">
        <f t="shared" si="25"/>
        <v>0</v>
      </c>
      <c r="V215" s="214">
        <f t="shared" si="25"/>
        <v>0</v>
      </c>
      <c r="W215" s="214">
        <f t="shared" si="25"/>
        <v>0</v>
      </c>
      <c r="X215" s="207">
        <f>T215-U215-V215-W215</f>
        <v>0</v>
      </c>
      <c r="Y215" s="96"/>
    </row>
    <row r="216" spans="1:25" ht="18.600000000000001" hidden="1" thickBot="1">
      <c r="A216" s="148">
        <v>225</v>
      </c>
      <c r="B216" s="6"/>
      <c r="C216" s="15">
        <v>1901</v>
      </c>
      <c r="D216" s="18" t="s">
        <v>1202</v>
      </c>
      <c r="E216" s="396">
        <f t="shared" ref="E216:I218" si="26">SUMIF($C$594:$C$12300,$C216,E$594:E$12300)</f>
        <v>0</v>
      </c>
      <c r="F216" s="135">
        <f t="shared" si="26"/>
        <v>0</v>
      </c>
      <c r="G216" s="135">
        <f t="shared" si="26"/>
        <v>0</v>
      </c>
      <c r="H216" s="682">
        <f t="shared" si="26"/>
        <v>0</v>
      </c>
      <c r="I216" s="135">
        <f t="shared" si="26"/>
        <v>0</v>
      </c>
      <c r="J216" s="102" t="str">
        <f t="shared" si="3"/>
        <v/>
      </c>
      <c r="K216" s="129"/>
      <c r="L216" s="208">
        <f t="shared" ref="L216:O218" si="27">SUMIF($C$594:$C$12300,$C216,L$594:L$12300)</f>
        <v>0</v>
      </c>
      <c r="M216" s="209">
        <f t="shared" si="27"/>
        <v>0</v>
      </c>
      <c r="N216" s="209">
        <f t="shared" si="27"/>
        <v>0</v>
      </c>
      <c r="O216" s="209">
        <f t="shared" si="27"/>
        <v>0</v>
      </c>
      <c r="P216" s="129"/>
      <c r="Q216" s="210">
        <f t="shared" ref="Q216:W218" si="28">SUMIF($C$594:$C$12300,$C216,Q$594:Q$12300)</f>
        <v>0</v>
      </c>
      <c r="R216" s="210">
        <f t="shared" si="28"/>
        <v>0</v>
      </c>
      <c r="S216" s="210">
        <f t="shared" si="28"/>
        <v>0</v>
      </c>
      <c r="T216" s="210">
        <f t="shared" si="28"/>
        <v>0</v>
      </c>
      <c r="U216" s="210">
        <f t="shared" si="28"/>
        <v>0</v>
      </c>
      <c r="V216" s="210">
        <f t="shared" si="28"/>
        <v>0</v>
      </c>
      <c r="W216" s="210">
        <f t="shared" si="28"/>
        <v>0</v>
      </c>
      <c r="X216" s="207">
        <f>T216-U216-V216-W216</f>
        <v>0</v>
      </c>
    </row>
    <row r="217" spans="1:25" ht="18.600000000000001" hidden="1" thickBot="1">
      <c r="A217" s="148">
        <v>230</v>
      </c>
      <c r="B217" s="47"/>
      <c r="C217" s="7">
        <v>1981</v>
      </c>
      <c r="D217" s="35" t="s">
        <v>1203</v>
      </c>
      <c r="E217" s="396">
        <f t="shared" si="26"/>
        <v>0</v>
      </c>
      <c r="F217" s="135">
        <f t="shared" si="26"/>
        <v>0</v>
      </c>
      <c r="G217" s="135">
        <f t="shared" si="26"/>
        <v>0</v>
      </c>
      <c r="H217" s="682">
        <f t="shared" si="26"/>
        <v>0</v>
      </c>
      <c r="I217" s="135">
        <f t="shared" si="26"/>
        <v>0</v>
      </c>
      <c r="J217" s="102" t="str">
        <f t="shared" si="3"/>
        <v/>
      </c>
      <c r="K217" s="129"/>
      <c r="L217" s="208">
        <f t="shared" si="27"/>
        <v>0</v>
      </c>
      <c r="M217" s="209">
        <f t="shared" si="27"/>
        <v>0</v>
      </c>
      <c r="N217" s="209">
        <f t="shared" si="27"/>
        <v>0</v>
      </c>
      <c r="O217" s="209">
        <f t="shared" si="27"/>
        <v>0</v>
      </c>
      <c r="P217" s="129"/>
      <c r="Q217" s="210">
        <f t="shared" si="28"/>
        <v>0</v>
      </c>
      <c r="R217" s="210">
        <f t="shared" si="28"/>
        <v>0</v>
      </c>
      <c r="S217" s="210">
        <f t="shared" si="28"/>
        <v>0</v>
      </c>
      <c r="T217" s="210">
        <f t="shared" si="28"/>
        <v>0</v>
      </c>
      <c r="U217" s="210">
        <f t="shared" si="28"/>
        <v>0</v>
      </c>
      <c r="V217" s="210">
        <f t="shared" si="28"/>
        <v>0</v>
      </c>
      <c r="W217" s="210">
        <f t="shared" si="28"/>
        <v>0</v>
      </c>
      <c r="X217" s="207">
        <f>T217-U217-V217-W217</f>
        <v>0</v>
      </c>
      <c r="Y217" s="132"/>
    </row>
    <row r="218" spans="1:25" ht="28.5" hidden="1" customHeight="1" thickBot="1">
      <c r="A218" s="148">
        <v>245</v>
      </c>
      <c r="B218" s="6"/>
      <c r="C218" s="13">
        <v>1991</v>
      </c>
      <c r="D218" s="26" t="s">
        <v>1204</v>
      </c>
      <c r="E218" s="396">
        <f t="shared" si="26"/>
        <v>0</v>
      </c>
      <c r="F218" s="135">
        <f t="shared" si="26"/>
        <v>0</v>
      </c>
      <c r="G218" s="135">
        <f t="shared" si="26"/>
        <v>0</v>
      </c>
      <c r="H218" s="682">
        <f t="shared" si="26"/>
        <v>0</v>
      </c>
      <c r="I218" s="135">
        <f t="shared" si="26"/>
        <v>0</v>
      </c>
      <c r="J218" s="102" t="str">
        <f t="shared" si="3"/>
        <v/>
      </c>
      <c r="K218" s="129"/>
      <c r="L218" s="208">
        <f t="shared" si="27"/>
        <v>0</v>
      </c>
      <c r="M218" s="209">
        <f t="shared" si="27"/>
        <v>0</v>
      </c>
      <c r="N218" s="209">
        <f t="shared" si="27"/>
        <v>0</v>
      </c>
      <c r="O218" s="209">
        <f t="shared" si="27"/>
        <v>0</v>
      </c>
      <c r="P218" s="129"/>
      <c r="Q218" s="210">
        <f t="shared" si="28"/>
        <v>0</v>
      </c>
      <c r="R218" s="210">
        <f t="shared" si="28"/>
        <v>0</v>
      </c>
      <c r="S218" s="210">
        <f t="shared" si="28"/>
        <v>0</v>
      </c>
      <c r="T218" s="210">
        <f t="shared" si="28"/>
        <v>0</v>
      </c>
      <c r="U218" s="210">
        <f t="shared" si="28"/>
        <v>0</v>
      </c>
      <c r="V218" s="210">
        <f t="shared" si="28"/>
        <v>0</v>
      </c>
      <c r="W218" s="210">
        <f t="shared" si="28"/>
        <v>0</v>
      </c>
      <c r="X218" s="207">
        <f>T218-U218-V218-W218</f>
        <v>0</v>
      </c>
    </row>
    <row r="219" spans="1:25" s="132" customFormat="1" ht="18.600000000000001" hidden="1" thickBot="1">
      <c r="A219" s="147">
        <v>220</v>
      </c>
      <c r="B219" s="10">
        <v>2100</v>
      </c>
      <c r="C219" s="734" t="s">
        <v>310</v>
      </c>
      <c r="D219" s="734"/>
      <c r="E219" s="397">
        <f>SUMIF($B$594:$B$12300,$B219,E$594:E$12300)</f>
        <v>0</v>
      </c>
      <c r="F219" s="211">
        <f>SUMIF($B$594:$B$12300,$B219,F$594:F$12300)</f>
        <v>0</v>
      </c>
      <c r="G219" s="211">
        <f>SUMIF($B$594:$B$12300,$B219,G$594:G$12300)</f>
        <v>0</v>
      </c>
      <c r="H219" s="684">
        <f>SUMIF($B$594:$B$12300,$B219,H$594:H$12300)</f>
        <v>0</v>
      </c>
      <c r="I219" s="211">
        <f>SUMIF($B$594:$B$12300,$B219,I$594:I$12300)</f>
        <v>0</v>
      </c>
      <c r="J219" s="102" t="str">
        <f t="shared" si="3"/>
        <v/>
      </c>
      <c r="K219" s="129"/>
      <c r="L219" s="212">
        <f>SUMIF($B$594:$B$12300,$B219,L$594:L$12300)</f>
        <v>0</v>
      </c>
      <c r="M219" s="213">
        <f>SUMIF($B$594:$B$12300,$B219,M$594:M$12300)</f>
        <v>0</v>
      </c>
      <c r="N219" s="213">
        <f>SUMIF($B$594:$B$12300,$B219,N$594:N$12300)</f>
        <v>0</v>
      </c>
      <c r="O219" s="213">
        <f>SUMIF($B$594:$B$12300,$B219,O$594:O$12300)</f>
        <v>0</v>
      </c>
      <c r="P219" s="129"/>
      <c r="Q219" s="214">
        <f t="shared" ref="Q219:W219" si="29">SUMIF($B$594:$B$12300,$B219,Q$594:Q$12300)</f>
        <v>0</v>
      </c>
      <c r="R219" s="214">
        <f t="shared" si="29"/>
        <v>0</v>
      </c>
      <c r="S219" s="214">
        <f t="shared" si="29"/>
        <v>0</v>
      </c>
      <c r="T219" s="214">
        <f t="shared" si="29"/>
        <v>0</v>
      </c>
      <c r="U219" s="214">
        <f t="shared" si="29"/>
        <v>0</v>
      </c>
      <c r="V219" s="214">
        <f t="shared" si="29"/>
        <v>0</v>
      </c>
      <c r="W219" s="214">
        <f t="shared" si="29"/>
        <v>0</v>
      </c>
      <c r="X219" s="207">
        <f t="shared" si="8"/>
        <v>0</v>
      </c>
      <c r="Y219" s="96"/>
    </row>
    <row r="220" spans="1:25" ht="18.600000000000001" hidden="1" thickBot="1">
      <c r="A220" s="148">
        <v>225</v>
      </c>
      <c r="B220" s="6"/>
      <c r="C220" s="15">
        <v>2110</v>
      </c>
      <c r="D220" s="18" t="s">
        <v>1132</v>
      </c>
      <c r="E220" s="396">
        <f t="shared" ref="E220:I224" si="30">SUMIF($C$594:$C$12300,$C220,E$594:E$12300)</f>
        <v>0</v>
      </c>
      <c r="F220" s="135">
        <f t="shared" si="30"/>
        <v>0</v>
      </c>
      <c r="G220" s="135">
        <f t="shared" si="30"/>
        <v>0</v>
      </c>
      <c r="H220" s="682">
        <f t="shared" si="30"/>
        <v>0</v>
      </c>
      <c r="I220" s="135">
        <f t="shared" si="30"/>
        <v>0</v>
      </c>
      <c r="J220" s="102" t="str">
        <f t="shared" si="3"/>
        <v/>
      </c>
      <c r="K220" s="129"/>
      <c r="L220" s="208">
        <f t="shared" ref="L220:O224" si="31">SUMIF($C$594:$C$12300,$C220,L$594:L$12300)</f>
        <v>0</v>
      </c>
      <c r="M220" s="209">
        <f t="shared" si="31"/>
        <v>0</v>
      </c>
      <c r="N220" s="209">
        <f t="shared" si="31"/>
        <v>0</v>
      </c>
      <c r="O220" s="209">
        <f t="shared" si="31"/>
        <v>0</v>
      </c>
      <c r="P220" s="129"/>
      <c r="Q220" s="210">
        <f t="shared" ref="Q220:W224" si="32">SUMIF($C$594:$C$12300,$C220,Q$594:Q$12300)</f>
        <v>0</v>
      </c>
      <c r="R220" s="210">
        <f t="shared" si="32"/>
        <v>0</v>
      </c>
      <c r="S220" s="210">
        <f t="shared" si="32"/>
        <v>0</v>
      </c>
      <c r="T220" s="210">
        <f t="shared" si="32"/>
        <v>0</v>
      </c>
      <c r="U220" s="210">
        <f t="shared" si="32"/>
        <v>0</v>
      </c>
      <c r="V220" s="210">
        <f t="shared" si="32"/>
        <v>0</v>
      </c>
      <c r="W220" s="210">
        <f t="shared" si="32"/>
        <v>0</v>
      </c>
      <c r="X220" s="207">
        <f t="shared" si="8"/>
        <v>0</v>
      </c>
    </row>
    <row r="221" spans="1:25" ht="18.600000000000001" hidden="1" thickBot="1">
      <c r="A221" s="148">
        <v>230</v>
      </c>
      <c r="B221" s="47"/>
      <c r="C221" s="7">
        <v>2120</v>
      </c>
      <c r="D221" s="35" t="s">
        <v>1133</v>
      </c>
      <c r="E221" s="396">
        <f t="shared" si="30"/>
        <v>0</v>
      </c>
      <c r="F221" s="135">
        <f t="shared" si="30"/>
        <v>0</v>
      </c>
      <c r="G221" s="135">
        <f t="shared" si="30"/>
        <v>0</v>
      </c>
      <c r="H221" s="682">
        <f t="shared" si="30"/>
        <v>0</v>
      </c>
      <c r="I221" s="135">
        <f t="shared" si="30"/>
        <v>0</v>
      </c>
      <c r="J221" s="102" t="str">
        <f t="shared" si="3"/>
        <v/>
      </c>
      <c r="K221" s="129"/>
      <c r="L221" s="208">
        <f t="shared" si="31"/>
        <v>0</v>
      </c>
      <c r="M221" s="209">
        <f t="shared" si="31"/>
        <v>0</v>
      </c>
      <c r="N221" s="209">
        <f t="shared" si="31"/>
        <v>0</v>
      </c>
      <c r="O221" s="209">
        <f t="shared" si="31"/>
        <v>0</v>
      </c>
      <c r="P221" s="129"/>
      <c r="Q221" s="210">
        <f t="shared" si="32"/>
        <v>0</v>
      </c>
      <c r="R221" s="210">
        <f t="shared" si="32"/>
        <v>0</v>
      </c>
      <c r="S221" s="210">
        <f t="shared" si="32"/>
        <v>0</v>
      </c>
      <c r="T221" s="210">
        <f t="shared" si="32"/>
        <v>0</v>
      </c>
      <c r="U221" s="210">
        <f t="shared" si="32"/>
        <v>0</v>
      </c>
      <c r="V221" s="210">
        <f t="shared" si="32"/>
        <v>0</v>
      </c>
      <c r="W221" s="210">
        <f t="shared" si="32"/>
        <v>0</v>
      </c>
      <c r="X221" s="207">
        <f t="shared" si="8"/>
        <v>0</v>
      </c>
      <c r="Y221" s="132"/>
    </row>
    <row r="222" spans="1:25" ht="23.25" hidden="1" customHeight="1" thickBot="1">
      <c r="A222" s="148">
        <v>235</v>
      </c>
      <c r="B222" s="47"/>
      <c r="C222" s="7">
        <v>2125</v>
      </c>
      <c r="D222" s="35" t="s">
        <v>1134</v>
      </c>
      <c r="E222" s="396">
        <f t="shared" si="30"/>
        <v>0</v>
      </c>
      <c r="F222" s="135">
        <f t="shared" si="30"/>
        <v>0</v>
      </c>
      <c r="G222" s="135">
        <f t="shared" si="30"/>
        <v>0</v>
      </c>
      <c r="H222" s="682">
        <f t="shared" si="30"/>
        <v>0</v>
      </c>
      <c r="I222" s="135">
        <f t="shared" si="30"/>
        <v>0</v>
      </c>
      <c r="J222" s="102" t="str">
        <f t="shared" si="3"/>
        <v/>
      </c>
      <c r="K222" s="129"/>
      <c r="L222" s="208">
        <f t="shared" si="31"/>
        <v>0</v>
      </c>
      <c r="M222" s="209">
        <f t="shared" si="31"/>
        <v>0</v>
      </c>
      <c r="N222" s="209">
        <f t="shared" si="31"/>
        <v>0</v>
      </c>
      <c r="O222" s="209">
        <f t="shared" si="31"/>
        <v>0</v>
      </c>
      <c r="P222" s="129"/>
      <c r="Q222" s="210">
        <f t="shared" si="32"/>
        <v>0</v>
      </c>
      <c r="R222" s="210">
        <f t="shared" si="32"/>
        <v>0</v>
      </c>
      <c r="S222" s="210">
        <f t="shared" si="32"/>
        <v>0</v>
      </c>
      <c r="T222" s="210">
        <f t="shared" si="32"/>
        <v>0</v>
      </c>
      <c r="U222" s="210">
        <f t="shared" si="32"/>
        <v>0</v>
      </c>
      <c r="V222" s="210">
        <f t="shared" si="32"/>
        <v>0</v>
      </c>
      <c r="W222" s="210">
        <f t="shared" si="32"/>
        <v>0</v>
      </c>
      <c r="X222" s="207">
        <f t="shared" si="8"/>
        <v>0</v>
      </c>
    </row>
    <row r="223" spans="1:25" ht="22.5" hidden="1" customHeight="1" thickBot="1">
      <c r="A223" s="148">
        <v>240</v>
      </c>
      <c r="B223" s="14"/>
      <c r="C223" s="7">
        <v>2140</v>
      </c>
      <c r="D223" s="35" t="s">
        <v>1135</v>
      </c>
      <c r="E223" s="396">
        <f t="shared" si="30"/>
        <v>0</v>
      </c>
      <c r="F223" s="135">
        <f t="shared" si="30"/>
        <v>0</v>
      </c>
      <c r="G223" s="135">
        <f t="shared" si="30"/>
        <v>0</v>
      </c>
      <c r="H223" s="682">
        <f t="shared" si="30"/>
        <v>0</v>
      </c>
      <c r="I223" s="135">
        <f t="shared" si="30"/>
        <v>0</v>
      </c>
      <c r="J223" s="102" t="str">
        <f t="shared" si="3"/>
        <v/>
      </c>
      <c r="K223" s="129"/>
      <c r="L223" s="208">
        <f t="shared" si="31"/>
        <v>0</v>
      </c>
      <c r="M223" s="209">
        <f t="shared" si="31"/>
        <v>0</v>
      </c>
      <c r="N223" s="209">
        <f t="shared" si="31"/>
        <v>0</v>
      </c>
      <c r="O223" s="209">
        <f t="shared" si="31"/>
        <v>0</v>
      </c>
      <c r="P223" s="129"/>
      <c r="Q223" s="210">
        <f t="shared" si="32"/>
        <v>0</v>
      </c>
      <c r="R223" s="210">
        <f t="shared" si="32"/>
        <v>0</v>
      </c>
      <c r="S223" s="210">
        <f t="shared" si="32"/>
        <v>0</v>
      </c>
      <c r="T223" s="210">
        <f t="shared" si="32"/>
        <v>0</v>
      </c>
      <c r="U223" s="210">
        <f t="shared" si="32"/>
        <v>0</v>
      </c>
      <c r="V223" s="210">
        <f t="shared" si="32"/>
        <v>0</v>
      </c>
      <c r="W223" s="210">
        <f t="shared" si="32"/>
        <v>0</v>
      </c>
      <c r="X223" s="207">
        <f t="shared" si="8"/>
        <v>0</v>
      </c>
    </row>
    <row r="224" spans="1:25" ht="23.25" hidden="1" customHeight="1" thickBot="1">
      <c r="A224" s="148">
        <v>245</v>
      </c>
      <c r="B224" s="6"/>
      <c r="C224" s="13">
        <v>2190</v>
      </c>
      <c r="D224" s="26" t="s">
        <v>1136</v>
      </c>
      <c r="E224" s="396">
        <f t="shared" si="30"/>
        <v>0</v>
      </c>
      <c r="F224" s="135">
        <f t="shared" si="30"/>
        <v>0</v>
      </c>
      <c r="G224" s="135">
        <f t="shared" si="30"/>
        <v>0</v>
      </c>
      <c r="H224" s="682">
        <f t="shared" si="30"/>
        <v>0</v>
      </c>
      <c r="I224" s="135">
        <f t="shared" si="30"/>
        <v>0</v>
      </c>
      <c r="J224" s="102" t="str">
        <f t="shared" si="3"/>
        <v/>
      </c>
      <c r="K224" s="129"/>
      <c r="L224" s="208">
        <f t="shared" si="31"/>
        <v>0</v>
      </c>
      <c r="M224" s="209">
        <f t="shared" si="31"/>
        <v>0</v>
      </c>
      <c r="N224" s="209">
        <f t="shared" si="31"/>
        <v>0</v>
      </c>
      <c r="O224" s="209">
        <f t="shared" si="31"/>
        <v>0</v>
      </c>
      <c r="P224" s="129"/>
      <c r="Q224" s="210">
        <f t="shared" si="32"/>
        <v>0</v>
      </c>
      <c r="R224" s="210">
        <f t="shared" si="32"/>
        <v>0</v>
      </c>
      <c r="S224" s="210">
        <f t="shared" si="32"/>
        <v>0</v>
      </c>
      <c r="T224" s="210">
        <f t="shared" si="32"/>
        <v>0</v>
      </c>
      <c r="U224" s="210">
        <f t="shared" si="32"/>
        <v>0</v>
      </c>
      <c r="V224" s="210">
        <f t="shared" si="32"/>
        <v>0</v>
      </c>
      <c r="W224" s="210">
        <f t="shared" si="32"/>
        <v>0</v>
      </c>
      <c r="X224" s="207">
        <f t="shared" si="8"/>
        <v>0</v>
      </c>
    </row>
    <row r="225" spans="1:25" s="132" customFormat="1" ht="18.600000000000001" thickBot="1">
      <c r="A225" s="147">
        <v>250</v>
      </c>
      <c r="B225" s="10">
        <v>2200</v>
      </c>
      <c r="C225" s="734" t="s">
        <v>1137</v>
      </c>
      <c r="D225" s="734"/>
      <c r="E225" s="397">
        <f>SUMIF($B$594:$B$12300,$B225,E$594:E$12300)</f>
        <v>0</v>
      </c>
      <c r="F225" s="211">
        <f>SUMIF($B$594:$B$12300,$B225,F$594:F$12300)</f>
        <v>0</v>
      </c>
      <c r="G225" s="211">
        <f>SUMIF($B$594:$B$12300,$B225,G$594:G$12300)</f>
        <v>0</v>
      </c>
      <c r="H225" s="684">
        <f>SUMIF($B$594:$B$12300,$B225,H$594:H$12300)</f>
        <v>0</v>
      </c>
      <c r="I225" s="211">
        <f>SUMIF($B$594:$B$12300,$B225,I$594:I$12300)</f>
        <v>0</v>
      </c>
      <c r="J225" s="102" t="str">
        <f t="shared" si="3"/>
        <v/>
      </c>
      <c r="K225" s="129"/>
      <c r="L225" s="212">
        <f>SUMIF($B$594:$B$12300,$B225,L$594:L$12300)</f>
        <v>0</v>
      </c>
      <c r="M225" s="213">
        <f>SUMIF($B$594:$B$12300,$B225,M$594:M$12300)</f>
        <v>0</v>
      </c>
      <c r="N225" s="213">
        <f>SUMIF($B$594:$B$12300,$B225,N$594:N$12300)</f>
        <v>0</v>
      </c>
      <c r="O225" s="213">
        <f>SUMIF($B$594:$B$12300,$B225,O$594:O$12300)</f>
        <v>0</v>
      </c>
      <c r="P225" s="129"/>
      <c r="Q225" s="214">
        <f t="shared" ref="Q225:W225" si="33">SUMIF($B$594:$B$12300,$B225,Q$594:Q$12300)</f>
        <v>0</v>
      </c>
      <c r="R225" s="214">
        <f t="shared" si="33"/>
        <v>0</v>
      </c>
      <c r="S225" s="214">
        <f t="shared" si="33"/>
        <v>0</v>
      </c>
      <c r="T225" s="214">
        <f t="shared" si="33"/>
        <v>0</v>
      </c>
      <c r="U225" s="214">
        <f t="shared" si="33"/>
        <v>0</v>
      </c>
      <c r="V225" s="214">
        <f t="shared" si="33"/>
        <v>0</v>
      </c>
      <c r="W225" s="214">
        <f t="shared" si="33"/>
        <v>0</v>
      </c>
      <c r="X225" s="207">
        <f t="shared" si="8"/>
        <v>0</v>
      </c>
      <c r="Y225" s="96"/>
    </row>
    <row r="226" spans="1:25" ht="18.600000000000001" thickBot="1">
      <c r="A226" s="148">
        <v>255</v>
      </c>
      <c r="B226" s="6"/>
      <c r="C226" s="7">
        <v>2221</v>
      </c>
      <c r="D226" s="9" t="s">
        <v>1287</v>
      </c>
      <c r="E226" s="396">
        <f t="shared" ref="E226:I227" si="34">SUMIF($C$594:$C$12300,$C226,E$594:E$12300)</f>
        <v>0</v>
      </c>
      <c r="F226" s="135">
        <f t="shared" si="34"/>
        <v>0</v>
      </c>
      <c r="G226" s="135">
        <f t="shared" si="34"/>
        <v>0</v>
      </c>
      <c r="H226" s="682">
        <f t="shared" si="34"/>
        <v>0</v>
      </c>
      <c r="I226" s="135">
        <f t="shared" si="34"/>
        <v>0</v>
      </c>
      <c r="J226" s="102" t="str">
        <f t="shared" si="3"/>
        <v/>
      </c>
      <c r="K226" s="129"/>
      <c r="L226" s="210">
        <f t="shared" ref="L226:O227" si="35">SUMIF($C$594:$C$12300,$C226,L$594:L$12300)</f>
        <v>0</v>
      </c>
      <c r="M226" s="215">
        <f t="shared" si="35"/>
        <v>0</v>
      </c>
      <c r="N226" s="215">
        <f t="shared" si="35"/>
        <v>0</v>
      </c>
      <c r="O226" s="215">
        <f t="shared" si="35"/>
        <v>0</v>
      </c>
      <c r="P226" s="129"/>
      <c r="Q226" s="210">
        <f t="shared" ref="Q226:W227" si="36">SUMIF($C$594:$C$12300,$C226,Q$594:Q$12300)</f>
        <v>0</v>
      </c>
      <c r="R226" s="210">
        <f t="shared" si="36"/>
        <v>0</v>
      </c>
      <c r="S226" s="210">
        <f t="shared" si="36"/>
        <v>0</v>
      </c>
      <c r="T226" s="210">
        <f t="shared" si="36"/>
        <v>0</v>
      </c>
      <c r="U226" s="210">
        <f t="shared" si="36"/>
        <v>0</v>
      </c>
      <c r="V226" s="210">
        <f t="shared" si="36"/>
        <v>0</v>
      </c>
      <c r="W226" s="210">
        <f t="shared" si="36"/>
        <v>0</v>
      </c>
      <c r="X226" s="207">
        <f t="shared" si="8"/>
        <v>0</v>
      </c>
    </row>
    <row r="227" spans="1:25" ht="18.600000000000001" thickBot="1">
      <c r="A227" s="148">
        <v>265</v>
      </c>
      <c r="B227" s="6"/>
      <c r="C227" s="13">
        <v>2224</v>
      </c>
      <c r="D227" s="12" t="s">
        <v>1138</v>
      </c>
      <c r="E227" s="396">
        <f t="shared" si="34"/>
        <v>0</v>
      </c>
      <c r="F227" s="135">
        <f t="shared" si="34"/>
        <v>0</v>
      </c>
      <c r="G227" s="135">
        <f t="shared" si="34"/>
        <v>0</v>
      </c>
      <c r="H227" s="682">
        <f t="shared" si="34"/>
        <v>0</v>
      </c>
      <c r="I227" s="135">
        <f t="shared" si="34"/>
        <v>0</v>
      </c>
      <c r="J227" s="102" t="str">
        <f t="shared" si="3"/>
        <v/>
      </c>
      <c r="K227" s="129"/>
      <c r="L227" s="208">
        <f t="shared" si="35"/>
        <v>0</v>
      </c>
      <c r="M227" s="209">
        <f t="shared" si="35"/>
        <v>0</v>
      </c>
      <c r="N227" s="209">
        <f t="shared" si="35"/>
        <v>0</v>
      </c>
      <c r="O227" s="209">
        <f t="shared" si="35"/>
        <v>0</v>
      </c>
      <c r="P227" s="129"/>
      <c r="Q227" s="210">
        <f t="shared" si="36"/>
        <v>0</v>
      </c>
      <c r="R227" s="210">
        <f t="shared" si="36"/>
        <v>0</v>
      </c>
      <c r="S227" s="210">
        <f t="shared" si="36"/>
        <v>0</v>
      </c>
      <c r="T227" s="210">
        <f t="shared" si="36"/>
        <v>0</v>
      </c>
      <c r="U227" s="210">
        <f t="shared" si="36"/>
        <v>0</v>
      </c>
      <c r="V227" s="210">
        <f t="shared" si="36"/>
        <v>0</v>
      </c>
      <c r="W227" s="210">
        <f t="shared" si="36"/>
        <v>0</v>
      </c>
      <c r="X227" s="207">
        <f t="shared" si="8"/>
        <v>0</v>
      </c>
    </row>
    <row r="228" spans="1:25" s="132" customFormat="1" ht="18.600000000000001" hidden="1" thickBot="1">
      <c r="A228" s="147">
        <v>270</v>
      </c>
      <c r="B228" s="10">
        <v>2500</v>
      </c>
      <c r="C228" s="737" t="s">
        <v>1139</v>
      </c>
      <c r="D228" s="742"/>
      <c r="E228" s="397">
        <f t="shared" ref="E228:I232" si="37">SUMIF($B$594:$B$12300,$B228,E$594:E$12300)</f>
        <v>0</v>
      </c>
      <c r="F228" s="211">
        <f t="shared" si="37"/>
        <v>0</v>
      </c>
      <c r="G228" s="211">
        <f t="shared" si="37"/>
        <v>0</v>
      </c>
      <c r="H228" s="684">
        <f t="shared" si="37"/>
        <v>0</v>
      </c>
      <c r="I228" s="211">
        <f t="shared" si="37"/>
        <v>0</v>
      </c>
      <c r="J228" s="102" t="str">
        <f t="shared" si="3"/>
        <v/>
      </c>
      <c r="K228" s="129"/>
      <c r="L228" s="212">
        <f t="shared" ref="L228:O232" si="38">SUMIF($B$594:$B$12300,$B228,L$594:L$12300)</f>
        <v>0</v>
      </c>
      <c r="M228" s="213">
        <f t="shared" si="38"/>
        <v>0</v>
      </c>
      <c r="N228" s="213">
        <f t="shared" si="38"/>
        <v>0</v>
      </c>
      <c r="O228" s="213">
        <f t="shared" si="38"/>
        <v>0</v>
      </c>
      <c r="P228" s="129"/>
      <c r="Q228" s="214">
        <f t="shared" ref="Q228:W232" si="39">SUMIF($B$594:$B$12300,$B228,Q$594:Q$12300)</f>
        <v>0</v>
      </c>
      <c r="R228" s="214">
        <f t="shared" si="39"/>
        <v>0</v>
      </c>
      <c r="S228" s="214">
        <f t="shared" si="39"/>
        <v>0</v>
      </c>
      <c r="T228" s="214">
        <f t="shared" si="39"/>
        <v>0</v>
      </c>
      <c r="U228" s="214">
        <f t="shared" si="39"/>
        <v>0</v>
      </c>
      <c r="V228" s="214">
        <f t="shared" si="39"/>
        <v>0</v>
      </c>
      <c r="W228" s="214">
        <f t="shared" si="39"/>
        <v>0</v>
      </c>
      <c r="X228" s="207">
        <f t="shared" si="8"/>
        <v>0</v>
      </c>
      <c r="Y228" s="96"/>
    </row>
    <row r="229" spans="1:25" s="132" customFormat="1" ht="20.25" hidden="1" customHeight="1" thickBot="1">
      <c r="A229" s="147">
        <v>290</v>
      </c>
      <c r="B229" s="10">
        <v>2600</v>
      </c>
      <c r="C229" s="738" t="s">
        <v>1140</v>
      </c>
      <c r="D229" s="739"/>
      <c r="E229" s="397">
        <f t="shared" si="37"/>
        <v>0</v>
      </c>
      <c r="F229" s="211">
        <f t="shared" si="37"/>
        <v>0</v>
      </c>
      <c r="G229" s="211">
        <f t="shared" si="37"/>
        <v>0</v>
      </c>
      <c r="H229" s="684">
        <f t="shared" si="37"/>
        <v>0</v>
      </c>
      <c r="I229" s="211">
        <f t="shared" si="37"/>
        <v>0</v>
      </c>
      <c r="J229" s="102" t="str">
        <f t="shared" si="3"/>
        <v/>
      </c>
      <c r="K229" s="129"/>
      <c r="L229" s="212">
        <f t="shared" si="38"/>
        <v>0</v>
      </c>
      <c r="M229" s="213">
        <f t="shared" si="38"/>
        <v>0</v>
      </c>
      <c r="N229" s="213">
        <f t="shared" si="38"/>
        <v>0</v>
      </c>
      <c r="O229" s="213">
        <f t="shared" si="38"/>
        <v>0</v>
      </c>
      <c r="P229" s="129"/>
      <c r="Q229" s="214">
        <f t="shared" si="39"/>
        <v>0</v>
      </c>
      <c r="R229" s="214">
        <f t="shared" si="39"/>
        <v>0</v>
      </c>
      <c r="S229" s="214">
        <f t="shared" si="39"/>
        <v>0</v>
      </c>
      <c r="T229" s="214">
        <f t="shared" si="39"/>
        <v>0</v>
      </c>
      <c r="U229" s="214">
        <f t="shared" si="39"/>
        <v>0</v>
      </c>
      <c r="V229" s="214">
        <f t="shared" si="39"/>
        <v>0</v>
      </c>
      <c r="W229" s="214">
        <f t="shared" si="39"/>
        <v>0</v>
      </c>
      <c r="X229" s="207">
        <f t="shared" si="8"/>
        <v>0</v>
      </c>
      <c r="Y229" s="96"/>
    </row>
    <row r="230" spans="1:25" s="132" customFormat="1" ht="24" hidden="1" customHeight="1" thickBot="1">
      <c r="A230" s="216">
        <v>320</v>
      </c>
      <c r="B230" s="10">
        <v>2700</v>
      </c>
      <c r="C230" s="738" t="s">
        <v>1141</v>
      </c>
      <c r="D230" s="739"/>
      <c r="E230" s="397">
        <f t="shared" si="37"/>
        <v>0</v>
      </c>
      <c r="F230" s="211">
        <f t="shared" si="37"/>
        <v>0</v>
      </c>
      <c r="G230" s="211">
        <f t="shared" si="37"/>
        <v>0</v>
      </c>
      <c r="H230" s="684">
        <f t="shared" si="37"/>
        <v>0</v>
      </c>
      <c r="I230" s="211">
        <f t="shared" si="37"/>
        <v>0</v>
      </c>
      <c r="J230" s="102" t="str">
        <f t="shared" si="3"/>
        <v/>
      </c>
      <c r="K230" s="129"/>
      <c r="L230" s="212">
        <f t="shared" si="38"/>
        <v>0</v>
      </c>
      <c r="M230" s="213">
        <f t="shared" si="38"/>
        <v>0</v>
      </c>
      <c r="N230" s="213">
        <f t="shared" si="38"/>
        <v>0</v>
      </c>
      <c r="O230" s="213">
        <f t="shared" si="38"/>
        <v>0</v>
      </c>
      <c r="P230" s="129"/>
      <c r="Q230" s="214">
        <f t="shared" si="39"/>
        <v>0</v>
      </c>
      <c r="R230" s="214">
        <f t="shared" si="39"/>
        <v>0</v>
      </c>
      <c r="S230" s="214">
        <f t="shared" si="39"/>
        <v>0</v>
      </c>
      <c r="T230" s="214">
        <f t="shared" si="39"/>
        <v>0</v>
      </c>
      <c r="U230" s="214">
        <f t="shared" si="39"/>
        <v>0</v>
      </c>
      <c r="V230" s="214">
        <f t="shared" si="39"/>
        <v>0</v>
      </c>
      <c r="W230" s="214">
        <f t="shared" si="39"/>
        <v>0</v>
      </c>
      <c r="X230" s="207">
        <f t="shared" si="8"/>
        <v>0</v>
      </c>
    </row>
    <row r="231" spans="1:25" s="132" customFormat="1" ht="33.75" hidden="1" customHeight="1" thickBot="1">
      <c r="A231" s="147">
        <v>330</v>
      </c>
      <c r="B231" s="10">
        <v>2800</v>
      </c>
      <c r="C231" s="738" t="s">
        <v>1142</v>
      </c>
      <c r="D231" s="739"/>
      <c r="E231" s="397">
        <f t="shared" si="37"/>
        <v>0</v>
      </c>
      <c r="F231" s="211">
        <f t="shared" si="37"/>
        <v>0</v>
      </c>
      <c r="G231" s="211">
        <f t="shared" si="37"/>
        <v>0</v>
      </c>
      <c r="H231" s="684">
        <f t="shared" si="37"/>
        <v>0</v>
      </c>
      <c r="I231" s="211">
        <f t="shared" si="37"/>
        <v>0</v>
      </c>
      <c r="J231" s="102" t="str">
        <f t="shared" si="3"/>
        <v/>
      </c>
      <c r="K231" s="129"/>
      <c r="L231" s="212">
        <f t="shared" si="38"/>
        <v>0</v>
      </c>
      <c r="M231" s="213">
        <f t="shared" si="38"/>
        <v>0</v>
      </c>
      <c r="N231" s="213">
        <f t="shared" si="38"/>
        <v>0</v>
      </c>
      <c r="O231" s="213">
        <f t="shared" si="38"/>
        <v>0</v>
      </c>
      <c r="P231" s="129"/>
      <c r="Q231" s="214">
        <f t="shared" si="39"/>
        <v>0</v>
      </c>
      <c r="R231" s="214">
        <f t="shared" si="39"/>
        <v>0</v>
      </c>
      <c r="S231" s="214">
        <f t="shared" si="39"/>
        <v>0</v>
      </c>
      <c r="T231" s="214">
        <f t="shared" si="39"/>
        <v>0</v>
      </c>
      <c r="U231" s="214">
        <f t="shared" si="39"/>
        <v>0</v>
      </c>
      <c r="V231" s="214">
        <f t="shared" si="39"/>
        <v>0</v>
      </c>
      <c r="W231" s="214">
        <f t="shared" si="39"/>
        <v>0</v>
      </c>
      <c r="X231" s="207">
        <f t="shared" si="8"/>
        <v>0</v>
      </c>
    </row>
    <row r="232" spans="1:25" s="132" customFormat="1" ht="18.600000000000001" thickBot="1">
      <c r="A232" s="147">
        <v>350</v>
      </c>
      <c r="B232" s="10">
        <v>2900</v>
      </c>
      <c r="C232" s="730" t="s">
        <v>1143</v>
      </c>
      <c r="D232" s="730"/>
      <c r="E232" s="397">
        <f t="shared" si="37"/>
        <v>0</v>
      </c>
      <c r="F232" s="211">
        <f t="shared" si="37"/>
        <v>5200</v>
      </c>
      <c r="G232" s="211">
        <f t="shared" si="37"/>
        <v>5000</v>
      </c>
      <c r="H232" s="684">
        <f t="shared" si="37"/>
        <v>5000</v>
      </c>
      <c r="I232" s="211">
        <f t="shared" si="37"/>
        <v>5000</v>
      </c>
      <c r="J232" s="102">
        <f t="shared" si="3"/>
        <v>1</v>
      </c>
      <c r="K232" s="129"/>
      <c r="L232" s="212">
        <f t="shared" si="38"/>
        <v>0</v>
      </c>
      <c r="M232" s="213">
        <f t="shared" si="38"/>
        <v>0</v>
      </c>
      <c r="N232" s="213">
        <f t="shared" si="38"/>
        <v>5000</v>
      </c>
      <c r="O232" s="213">
        <f t="shared" si="38"/>
        <v>-5000</v>
      </c>
      <c r="P232" s="129"/>
      <c r="Q232" s="214">
        <f t="shared" si="39"/>
        <v>0</v>
      </c>
      <c r="R232" s="214">
        <f t="shared" si="39"/>
        <v>0</v>
      </c>
      <c r="S232" s="214">
        <f t="shared" si="39"/>
        <v>0</v>
      </c>
      <c r="T232" s="214">
        <f t="shared" si="39"/>
        <v>0</v>
      </c>
      <c r="U232" s="214">
        <f t="shared" si="39"/>
        <v>0</v>
      </c>
      <c r="V232" s="214">
        <f t="shared" si="39"/>
        <v>0</v>
      </c>
      <c r="W232" s="214">
        <f t="shared" si="39"/>
        <v>0</v>
      </c>
      <c r="X232" s="207">
        <f t="shared" si="8"/>
        <v>0</v>
      </c>
    </row>
    <row r="233" spans="1:25" ht="18.600000000000001" hidden="1" thickBot="1">
      <c r="A233" s="148">
        <v>355</v>
      </c>
      <c r="B233" s="48"/>
      <c r="C233" s="15">
        <v>2920</v>
      </c>
      <c r="D233" s="218" t="s">
        <v>1144</v>
      </c>
      <c r="E233" s="396">
        <f t="shared" ref="E233:I238" si="40">SUMIF($C$594:$C$12300,$C233,E$594:E$12300)</f>
        <v>0</v>
      </c>
      <c r="F233" s="135">
        <f t="shared" si="40"/>
        <v>0</v>
      </c>
      <c r="G233" s="135">
        <f t="shared" si="40"/>
        <v>0</v>
      </c>
      <c r="H233" s="682">
        <f t="shared" si="40"/>
        <v>0</v>
      </c>
      <c r="I233" s="135">
        <f t="shared" si="40"/>
        <v>0</v>
      </c>
      <c r="J233" s="102" t="str">
        <f t="shared" si="3"/>
        <v/>
      </c>
      <c r="K233" s="129"/>
      <c r="L233" s="208">
        <f t="shared" ref="L233:O238" si="41">SUMIF($C$594:$C$12300,$C233,L$594:L$12300)</f>
        <v>0</v>
      </c>
      <c r="M233" s="209">
        <f t="shared" si="41"/>
        <v>0</v>
      </c>
      <c r="N233" s="209">
        <f t="shared" si="41"/>
        <v>0</v>
      </c>
      <c r="O233" s="209">
        <f t="shared" si="41"/>
        <v>0</v>
      </c>
      <c r="P233" s="129"/>
      <c r="Q233" s="210">
        <f t="shared" ref="Q233:W238" si="42">SUMIF($C$594:$C$12300,$C233,Q$594:Q$12300)</f>
        <v>0</v>
      </c>
      <c r="R233" s="210">
        <f t="shared" si="42"/>
        <v>0</v>
      </c>
      <c r="S233" s="210">
        <f t="shared" si="42"/>
        <v>0</v>
      </c>
      <c r="T233" s="210">
        <f t="shared" si="42"/>
        <v>0</v>
      </c>
      <c r="U233" s="210">
        <f t="shared" si="42"/>
        <v>0</v>
      </c>
      <c r="V233" s="210">
        <f t="shared" si="42"/>
        <v>0</v>
      </c>
      <c r="W233" s="210">
        <f t="shared" si="42"/>
        <v>0</v>
      </c>
      <c r="X233" s="207">
        <f t="shared" si="8"/>
        <v>0</v>
      </c>
      <c r="Y233" s="132"/>
    </row>
    <row r="234" spans="1:25" ht="33" hidden="1" thickBot="1">
      <c r="A234" s="148">
        <v>375</v>
      </c>
      <c r="B234" s="48"/>
      <c r="C234" s="44">
        <v>2969</v>
      </c>
      <c r="D234" s="219" t="s">
        <v>1145</v>
      </c>
      <c r="E234" s="396">
        <f t="shared" si="40"/>
        <v>0</v>
      </c>
      <c r="F234" s="135">
        <f t="shared" si="40"/>
        <v>0</v>
      </c>
      <c r="G234" s="135">
        <f t="shared" si="40"/>
        <v>0</v>
      </c>
      <c r="H234" s="682">
        <f t="shared" si="40"/>
        <v>0</v>
      </c>
      <c r="I234" s="135">
        <f t="shared" si="40"/>
        <v>0</v>
      </c>
      <c r="J234" s="102" t="str">
        <f t="shared" si="3"/>
        <v/>
      </c>
      <c r="K234" s="129"/>
      <c r="L234" s="208">
        <f t="shared" si="41"/>
        <v>0</v>
      </c>
      <c r="M234" s="209">
        <f t="shared" si="41"/>
        <v>0</v>
      </c>
      <c r="N234" s="209">
        <f t="shared" si="41"/>
        <v>0</v>
      </c>
      <c r="O234" s="209">
        <f t="shared" si="41"/>
        <v>0</v>
      </c>
      <c r="P234" s="129"/>
      <c r="Q234" s="210">
        <f t="shared" si="42"/>
        <v>0</v>
      </c>
      <c r="R234" s="210">
        <f t="shared" si="42"/>
        <v>0</v>
      </c>
      <c r="S234" s="210">
        <f t="shared" si="42"/>
        <v>0</v>
      </c>
      <c r="T234" s="210">
        <f t="shared" si="42"/>
        <v>0</v>
      </c>
      <c r="U234" s="210">
        <f t="shared" si="42"/>
        <v>0</v>
      </c>
      <c r="V234" s="210">
        <f t="shared" si="42"/>
        <v>0</v>
      </c>
      <c r="W234" s="210">
        <f t="shared" si="42"/>
        <v>0</v>
      </c>
      <c r="X234" s="207">
        <f t="shared" si="8"/>
        <v>0</v>
      </c>
      <c r="Y234" s="132"/>
    </row>
    <row r="235" spans="1:25" ht="33" hidden="1" thickBot="1">
      <c r="A235" s="148">
        <v>380</v>
      </c>
      <c r="B235" s="48"/>
      <c r="C235" s="44">
        <v>2970</v>
      </c>
      <c r="D235" s="219" t="s">
        <v>1146</v>
      </c>
      <c r="E235" s="396">
        <f t="shared" si="40"/>
        <v>0</v>
      </c>
      <c r="F235" s="135">
        <f t="shared" si="40"/>
        <v>0</v>
      </c>
      <c r="G235" s="135">
        <f t="shared" si="40"/>
        <v>0</v>
      </c>
      <c r="H235" s="682">
        <f t="shared" si="40"/>
        <v>0</v>
      </c>
      <c r="I235" s="135">
        <f t="shared" si="40"/>
        <v>0</v>
      </c>
      <c r="J235" s="102" t="str">
        <f t="shared" si="3"/>
        <v/>
      </c>
      <c r="K235" s="129"/>
      <c r="L235" s="208">
        <f t="shared" si="41"/>
        <v>0</v>
      </c>
      <c r="M235" s="209">
        <f t="shared" si="41"/>
        <v>0</v>
      </c>
      <c r="N235" s="209">
        <f t="shared" si="41"/>
        <v>0</v>
      </c>
      <c r="O235" s="209">
        <f t="shared" si="41"/>
        <v>0</v>
      </c>
      <c r="P235" s="129"/>
      <c r="Q235" s="210">
        <f t="shared" si="42"/>
        <v>0</v>
      </c>
      <c r="R235" s="210">
        <f t="shared" si="42"/>
        <v>0</v>
      </c>
      <c r="S235" s="210">
        <f t="shared" si="42"/>
        <v>0</v>
      </c>
      <c r="T235" s="210">
        <f t="shared" si="42"/>
        <v>0</v>
      </c>
      <c r="U235" s="210">
        <f t="shared" si="42"/>
        <v>0</v>
      </c>
      <c r="V235" s="210">
        <f t="shared" si="42"/>
        <v>0</v>
      </c>
      <c r="W235" s="210">
        <f t="shared" si="42"/>
        <v>0</v>
      </c>
      <c r="X235" s="207">
        <f t="shared" si="8"/>
        <v>0</v>
      </c>
    </row>
    <row r="236" spans="1:25" ht="18.600000000000001" hidden="1" thickBot="1">
      <c r="A236" s="148">
        <v>385</v>
      </c>
      <c r="B236" s="48"/>
      <c r="C236" s="42">
        <v>2989</v>
      </c>
      <c r="D236" s="220" t="s">
        <v>1147</v>
      </c>
      <c r="E236" s="396">
        <f t="shared" si="40"/>
        <v>0</v>
      </c>
      <c r="F236" s="135">
        <f t="shared" si="40"/>
        <v>0</v>
      </c>
      <c r="G236" s="135">
        <f t="shared" si="40"/>
        <v>0</v>
      </c>
      <c r="H236" s="682">
        <f t="shared" si="40"/>
        <v>0</v>
      </c>
      <c r="I236" s="135">
        <f t="shared" si="40"/>
        <v>0</v>
      </c>
      <c r="J236" s="102" t="str">
        <f t="shared" si="3"/>
        <v/>
      </c>
      <c r="K236" s="129"/>
      <c r="L236" s="208">
        <f t="shared" si="41"/>
        <v>0</v>
      </c>
      <c r="M236" s="209">
        <f t="shared" si="41"/>
        <v>0</v>
      </c>
      <c r="N236" s="209">
        <f t="shared" si="41"/>
        <v>0</v>
      </c>
      <c r="O236" s="209">
        <f t="shared" si="41"/>
        <v>0</v>
      </c>
      <c r="P236" s="129"/>
      <c r="Q236" s="210">
        <f t="shared" si="42"/>
        <v>0</v>
      </c>
      <c r="R236" s="210">
        <f t="shared" si="42"/>
        <v>0</v>
      </c>
      <c r="S236" s="210">
        <f t="shared" si="42"/>
        <v>0</v>
      </c>
      <c r="T236" s="210">
        <f t="shared" si="42"/>
        <v>0</v>
      </c>
      <c r="U236" s="210">
        <f t="shared" si="42"/>
        <v>0</v>
      </c>
      <c r="V236" s="210">
        <f t="shared" si="42"/>
        <v>0</v>
      </c>
      <c r="W236" s="210">
        <f t="shared" si="42"/>
        <v>0</v>
      </c>
      <c r="X236" s="207">
        <f t="shared" si="8"/>
        <v>0</v>
      </c>
    </row>
    <row r="237" spans="1:25" ht="18.600000000000001" thickBot="1">
      <c r="A237" s="148">
        <v>390</v>
      </c>
      <c r="B237" s="6"/>
      <c r="C237" s="7">
        <v>2991</v>
      </c>
      <c r="D237" s="221" t="s">
        <v>1148</v>
      </c>
      <c r="E237" s="396">
        <f t="shared" si="40"/>
        <v>0</v>
      </c>
      <c r="F237" s="135">
        <f t="shared" si="40"/>
        <v>5200</v>
      </c>
      <c r="G237" s="135">
        <f t="shared" si="40"/>
        <v>5000</v>
      </c>
      <c r="H237" s="682">
        <f t="shared" si="40"/>
        <v>5000</v>
      </c>
      <c r="I237" s="135">
        <f t="shared" si="40"/>
        <v>5000</v>
      </c>
      <c r="J237" s="102">
        <f t="shared" si="3"/>
        <v>1</v>
      </c>
      <c r="K237" s="129"/>
      <c r="L237" s="208">
        <f t="shared" si="41"/>
        <v>0</v>
      </c>
      <c r="M237" s="209">
        <f t="shared" si="41"/>
        <v>0</v>
      </c>
      <c r="N237" s="209">
        <f t="shared" si="41"/>
        <v>5000</v>
      </c>
      <c r="O237" s="209">
        <f t="shared" si="41"/>
        <v>-5000</v>
      </c>
      <c r="P237" s="129"/>
      <c r="Q237" s="210">
        <f t="shared" si="42"/>
        <v>0</v>
      </c>
      <c r="R237" s="210">
        <f t="shared" si="42"/>
        <v>0</v>
      </c>
      <c r="S237" s="210">
        <f t="shared" si="42"/>
        <v>0</v>
      </c>
      <c r="T237" s="210">
        <f t="shared" si="42"/>
        <v>0</v>
      </c>
      <c r="U237" s="210">
        <f t="shared" si="42"/>
        <v>0</v>
      </c>
      <c r="V237" s="210">
        <f t="shared" si="42"/>
        <v>0</v>
      </c>
      <c r="W237" s="210">
        <f t="shared" si="42"/>
        <v>0</v>
      </c>
      <c r="X237" s="207">
        <f t="shared" si="8"/>
        <v>0</v>
      </c>
    </row>
    <row r="238" spans="1:25" ht="18.600000000000001" hidden="1" thickBot="1">
      <c r="A238" s="148">
        <v>395</v>
      </c>
      <c r="B238" s="6"/>
      <c r="C238" s="13">
        <v>2992</v>
      </c>
      <c r="D238" s="468" t="s">
        <v>1149</v>
      </c>
      <c r="E238" s="396">
        <f t="shared" si="40"/>
        <v>0</v>
      </c>
      <c r="F238" s="135">
        <f t="shared" si="40"/>
        <v>0</v>
      </c>
      <c r="G238" s="135">
        <f t="shared" si="40"/>
        <v>0</v>
      </c>
      <c r="H238" s="682">
        <f t="shared" si="40"/>
        <v>0</v>
      </c>
      <c r="I238" s="135">
        <f t="shared" si="40"/>
        <v>0</v>
      </c>
      <c r="J238" s="102" t="str">
        <f t="shared" si="3"/>
        <v/>
      </c>
      <c r="K238" s="129"/>
      <c r="L238" s="208">
        <f t="shared" si="41"/>
        <v>0</v>
      </c>
      <c r="M238" s="209">
        <f t="shared" si="41"/>
        <v>0</v>
      </c>
      <c r="N238" s="209">
        <f t="shared" si="41"/>
        <v>0</v>
      </c>
      <c r="O238" s="209">
        <f t="shared" si="41"/>
        <v>0</v>
      </c>
      <c r="P238" s="129"/>
      <c r="Q238" s="210">
        <f t="shared" si="42"/>
        <v>0</v>
      </c>
      <c r="R238" s="210">
        <f t="shared" si="42"/>
        <v>0</v>
      </c>
      <c r="S238" s="210">
        <f t="shared" si="42"/>
        <v>0</v>
      </c>
      <c r="T238" s="210">
        <f t="shared" si="42"/>
        <v>0</v>
      </c>
      <c r="U238" s="210">
        <f t="shared" si="42"/>
        <v>0</v>
      </c>
      <c r="V238" s="210">
        <f t="shared" si="42"/>
        <v>0</v>
      </c>
      <c r="W238" s="210">
        <f t="shared" si="42"/>
        <v>0</v>
      </c>
      <c r="X238" s="207">
        <f>T238-U238-V238-W238</f>
        <v>0</v>
      </c>
    </row>
    <row r="239" spans="1:25" s="132" customFormat="1" ht="18.600000000000001" hidden="1" thickBot="1">
      <c r="A239" s="142">
        <v>397</v>
      </c>
      <c r="B239" s="10">
        <v>3300</v>
      </c>
      <c r="C239" s="224" t="s">
        <v>1150</v>
      </c>
      <c r="D239" s="217"/>
      <c r="E239" s="397">
        <f>SUMIF($B$594:$B$12300,$B239,E$594:E$12300)</f>
        <v>0</v>
      </c>
      <c r="F239" s="211">
        <f>SUMIF($B$594:$B$12300,$B239,F$594:F$12300)</f>
        <v>0</v>
      </c>
      <c r="G239" s="211">
        <f>SUMIF($B$594:$B$12300,$B239,G$594:G$12300)</f>
        <v>0</v>
      </c>
      <c r="H239" s="684">
        <f>SUMIF($B$594:$B$12300,$B239,H$594:H$12300)</f>
        <v>0</v>
      </c>
      <c r="I239" s="211">
        <f>SUMIF($B$594:$B$12300,$B239,I$594:I$12300)</f>
        <v>0</v>
      </c>
      <c r="J239" s="102" t="str">
        <f t="shared" si="3"/>
        <v/>
      </c>
      <c r="K239" s="129"/>
      <c r="L239" s="214">
        <f>SUMIF($B$594:$B$12300,$B239,L$594:L$12300)</f>
        <v>0</v>
      </c>
      <c r="M239" s="225">
        <f>SUMIF($B$594:$B$12300,$B239,M$594:M$12300)</f>
        <v>0</v>
      </c>
      <c r="N239" s="225">
        <f>SUMIF($B$594:$B$12300,$B239,N$594:N$12300)</f>
        <v>0</v>
      </c>
      <c r="O239" s="225">
        <f>SUMIF($B$594:$B$12300,$B239,O$594:O$12300)</f>
        <v>0</v>
      </c>
      <c r="P239" s="129"/>
      <c r="Q239" s="214">
        <f t="shared" ref="Q239:W239" si="43">SUMIF($B$594:$B$12300,$B239,Q$594:Q$12300)</f>
        <v>0</v>
      </c>
      <c r="R239" s="214">
        <f t="shared" si="43"/>
        <v>0</v>
      </c>
      <c r="S239" s="214">
        <f t="shared" si="43"/>
        <v>0</v>
      </c>
      <c r="T239" s="214">
        <f t="shared" si="43"/>
        <v>0</v>
      </c>
      <c r="U239" s="214">
        <f t="shared" si="43"/>
        <v>0</v>
      </c>
      <c r="V239" s="214">
        <f t="shared" si="43"/>
        <v>0</v>
      </c>
      <c r="W239" s="214">
        <f t="shared" si="43"/>
        <v>0</v>
      </c>
      <c r="X239" s="207">
        <f t="shared" si="8"/>
        <v>0</v>
      </c>
      <c r="Y239" s="96"/>
    </row>
    <row r="240" spans="1:25" ht="18.600000000000001" hidden="1" thickBot="1">
      <c r="A240" s="131">
        <v>398</v>
      </c>
      <c r="B240" s="14"/>
      <c r="C240" s="15">
        <v>3301</v>
      </c>
      <c r="D240" s="398" t="s">
        <v>1151</v>
      </c>
      <c r="E240" s="396">
        <f t="shared" ref="E240:I245" si="44">SUMIF($C$594:$C$12300,$C240,E$594:E$12300)</f>
        <v>0</v>
      </c>
      <c r="F240" s="135">
        <f t="shared" si="44"/>
        <v>0</v>
      </c>
      <c r="G240" s="135">
        <f t="shared" si="44"/>
        <v>0</v>
      </c>
      <c r="H240" s="682">
        <f t="shared" si="44"/>
        <v>0</v>
      </c>
      <c r="I240" s="135">
        <f t="shared" si="44"/>
        <v>0</v>
      </c>
      <c r="J240" s="102" t="str">
        <f t="shared" si="3"/>
        <v/>
      </c>
      <c r="K240" s="129"/>
      <c r="L240" s="210">
        <f t="shared" ref="L240:O245" si="45">SUMIF($C$594:$C$12300,$C240,L$594:L$12300)</f>
        <v>0</v>
      </c>
      <c r="M240" s="215">
        <f t="shared" si="45"/>
        <v>0</v>
      </c>
      <c r="N240" s="215">
        <f t="shared" si="45"/>
        <v>0</v>
      </c>
      <c r="O240" s="215">
        <f t="shared" si="45"/>
        <v>0</v>
      </c>
      <c r="P240" s="129"/>
      <c r="Q240" s="210">
        <f t="shared" ref="Q240:W245" si="46">SUMIF($C$594:$C$12300,$C240,Q$594:Q$12300)</f>
        <v>0</v>
      </c>
      <c r="R240" s="210">
        <f t="shared" si="46"/>
        <v>0</v>
      </c>
      <c r="S240" s="210">
        <f t="shared" si="46"/>
        <v>0</v>
      </c>
      <c r="T240" s="210">
        <f t="shared" si="46"/>
        <v>0</v>
      </c>
      <c r="U240" s="210">
        <f t="shared" si="46"/>
        <v>0</v>
      </c>
      <c r="V240" s="210">
        <f t="shared" si="46"/>
        <v>0</v>
      </c>
      <c r="W240" s="210">
        <f t="shared" si="46"/>
        <v>0</v>
      </c>
      <c r="X240" s="207">
        <f t="shared" si="8"/>
        <v>0</v>
      </c>
    </row>
    <row r="241" spans="1:25" ht="18.600000000000001" hidden="1" thickBot="1">
      <c r="A241" s="131">
        <v>399</v>
      </c>
      <c r="B241" s="14"/>
      <c r="C241" s="44">
        <v>3302</v>
      </c>
      <c r="D241" s="399" t="s">
        <v>1152</v>
      </c>
      <c r="E241" s="396">
        <f t="shared" si="44"/>
        <v>0</v>
      </c>
      <c r="F241" s="135">
        <f t="shared" si="44"/>
        <v>0</v>
      </c>
      <c r="G241" s="135">
        <f t="shared" si="44"/>
        <v>0</v>
      </c>
      <c r="H241" s="682">
        <f t="shared" si="44"/>
        <v>0</v>
      </c>
      <c r="I241" s="135">
        <f t="shared" si="44"/>
        <v>0</v>
      </c>
      <c r="J241" s="102" t="str">
        <f t="shared" si="3"/>
        <v/>
      </c>
      <c r="K241" s="129"/>
      <c r="L241" s="210">
        <f t="shared" si="45"/>
        <v>0</v>
      </c>
      <c r="M241" s="215">
        <f t="shared" si="45"/>
        <v>0</v>
      </c>
      <c r="N241" s="215">
        <f t="shared" si="45"/>
        <v>0</v>
      </c>
      <c r="O241" s="215">
        <f t="shared" si="45"/>
        <v>0</v>
      </c>
      <c r="P241" s="129"/>
      <c r="Q241" s="210">
        <f t="shared" si="46"/>
        <v>0</v>
      </c>
      <c r="R241" s="210">
        <f t="shared" si="46"/>
        <v>0</v>
      </c>
      <c r="S241" s="210">
        <f t="shared" si="46"/>
        <v>0</v>
      </c>
      <c r="T241" s="210">
        <f t="shared" si="46"/>
        <v>0</v>
      </c>
      <c r="U241" s="210">
        <f t="shared" si="46"/>
        <v>0</v>
      </c>
      <c r="V241" s="210">
        <f t="shared" si="46"/>
        <v>0</v>
      </c>
      <c r="W241" s="210">
        <f t="shared" si="46"/>
        <v>0</v>
      </c>
      <c r="X241" s="207">
        <f t="shared" si="8"/>
        <v>0</v>
      </c>
      <c r="Y241" s="132"/>
    </row>
    <row r="242" spans="1:25" ht="18.600000000000001" hidden="1" thickBot="1">
      <c r="A242" s="131">
        <v>400</v>
      </c>
      <c r="B242" s="14"/>
      <c r="C242" s="44">
        <v>3303</v>
      </c>
      <c r="D242" s="219" t="s">
        <v>1153</v>
      </c>
      <c r="E242" s="396">
        <f t="shared" si="44"/>
        <v>0</v>
      </c>
      <c r="F242" s="135">
        <f t="shared" si="44"/>
        <v>0</v>
      </c>
      <c r="G242" s="135">
        <f t="shared" si="44"/>
        <v>0</v>
      </c>
      <c r="H242" s="682">
        <f t="shared" si="44"/>
        <v>0</v>
      </c>
      <c r="I242" s="135">
        <f t="shared" si="44"/>
        <v>0</v>
      </c>
      <c r="J242" s="102" t="str">
        <f t="shared" si="3"/>
        <v/>
      </c>
      <c r="K242" s="129"/>
      <c r="L242" s="210">
        <f t="shared" si="45"/>
        <v>0</v>
      </c>
      <c r="M242" s="215">
        <f t="shared" si="45"/>
        <v>0</v>
      </c>
      <c r="N242" s="215">
        <f t="shared" si="45"/>
        <v>0</v>
      </c>
      <c r="O242" s="215">
        <f t="shared" si="45"/>
        <v>0</v>
      </c>
      <c r="P242" s="129"/>
      <c r="Q242" s="210">
        <f t="shared" si="46"/>
        <v>0</v>
      </c>
      <c r="R242" s="210">
        <f t="shared" si="46"/>
        <v>0</v>
      </c>
      <c r="S242" s="210">
        <f t="shared" si="46"/>
        <v>0</v>
      </c>
      <c r="T242" s="210">
        <f t="shared" si="46"/>
        <v>0</v>
      </c>
      <c r="U242" s="210">
        <f t="shared" si="46"/>
        <v>0</v>
      </c>
      <c r="V242" s="210">
        <f t="shared" si="46"/>
        <v>0</v>
      </c>
      <c r="W242" s="210">
        <f t="shared" si="46"/>
        <v>0</v>
      </c>
      <c r="X242" s="207">
        <f t="shared" si="8"/>
        <v>0</v>
      </c>
    </row>
    <row r="243" spans="1:25" ht="18.600000000000001" hidden="1" thickBot="1">
      <c r="A243" s="131">
        <v>401</v>
      </c>
      <c r="B243" s="14"/>
      <c r="C243" s="42">
        <v>3304</v>
      </c>
      <c r="D243" s="400" t="s">
        <v>1154</v>
      </c>
      <c r="E243" s="396">
        <f t="shared" si="44"/>
        <v>0</v>
      </c>
      <c r="F243" s="135">
        <f t="shared" si="44"/>
        <v>0</v>
      </c>
      <c r="G243" s="135">
        <f t="shared" si="44"/>
        <v>0</v>
      </c>
      <c r="H243" s="682">
        <f t="shared" si="44"/>
        <v>0</v>
      </c>
      <c r="I243" s="135">
        <f t="shared" si="44"/>
        <v>0</v>
      </c>
      <c r="J243" s="102" t="str">
        <f t="shared" si="3"/>
        <v/>
      </c>
      <c r="K243" s="129"/>
      <c r="L243" s="210">
        <f t="shared" si="45"/>
        <v>0</v>
      </c>
      <c r="M243" s="215">
        <f t="shared" si="45"/>
        <v>0</v>
      </c>
      <c r="N243" s="215">
        <f t="shared" si="45"/>
        <v>0</v>
      </c>
      <c r="O243" s="215">
        <f t="shared" si="45"/>
        <v>0</v>
      </c>
      <c r="P243" s="129"/>
      <c r="Q243" s="210">
        <f t="shared" si="46"/>
        <v>0</v>
      </c>
      <c r="R243" s="210">
        <f t="shared" si="46"/>
        <v>0</v>
      </c>
      <c r="S243" s="210">
        <f t="shared" si="46"/>
        <v>0</v>
      </c>
      <c r="T243" s="210">
        <f t="shared" si="46"/>
        <v>0</v>
      </c>
      <c r="U243" s="210">
        <f t="shared" si="46"/>
        <v>0</v>
      </c>
      <c r="V243" s="210">
        <f t="shared" si="46"/>
        <v>0</v>
      </c>
      <c r="W243" s="210">
        <f t="shared" si="46"/>
        <v>0</v>
      </c>
      <c r="X243" s="207">
        <f t="shared" si="8"/>
        <v>0</v>
      </c>
    </row>
    <row r="244" spans="1:25" ht="18.600000000000001" hidden="1" thickBot="1">
      <c r="A244" s="131">
        <v>402</v>
      </c>
      <c r="B244" s="14"/>
      <c r="C244" s="13">
        <v>3305</v>
      </c>
      <c r="D244" s="401" t="s">
        <v>1155</v>
      </c>
      <c r="E244" s="396">
        <f t="shared" si="44"/>
        <v>0</v>
      </c>
      <c r="F244" s="135">
        <f t="shared" si="44"/>
        <v>0</v>
      </c>
      <c r="G244" s="135">
        <f t="shared" si="44"/>
        <v>0</v>
      </c>
      <c r="H244" s="682">
        <f t="shared" si="44"/>
        <v>0</v>
      </c>
      <c r="I244" s="135">
        <f t="shared" si="44"/>
        <v>0</v>
      </c>
      <c r="J244" s="102" t="str">
        <f t="shared" si="3"/>
        <v/>
      </c>
      <c r="K244" s="129"/>
      <c r="L244" s="210">
        <f t="shared" si="45"/>
        <v>0</v>
      </c>
      <c r="M244" s="215">
        <f t="shared" si="45"/>
        <v>0</v>
      </c>
      <c r="N244" s="215">
        <f t="shared" si="45"/>
        <v>0</v>
      </c>
      <c r="O244" s="215">
        <f t="shared" si="45"/>
        <v>0</v>
      </c>
      <c r="P244" s="129"/>
      <c r="Q244" s="210">
        <f t="shared" si="46"/>
        <v>0</v>
      </c>
      <c r="R244" s="210">
        <f t="shared" si="46"/>
        <v>0</v>
      </c>
      <c r="S244" s="210">
        <f t="shared" si="46"/>
        <v>0</v>
      </c>
      <c r="T244" s="210">
        <f t="shared" si="46"/>
        <v>0</v>
      </c>
      <c r="U244" s="210">
        <f t="shared" si="46"/>
        <v>0</v>
      </c>
      <c r="V244" s="210">
        <f t="shared" si="46"/>
        <v>0</v>
      </c>
      <c r="W244" s="210">
        <f t="shared" si="46"/>
        <v>0</v>
      </c>
      <c r="X244" s="207">
        <f t="shared" ref="X244:X288" si="47">T244-U244-V244-W244</f>
        <v>0</v>
      </c>
    </row>
    <row r="245" spans="1:25" s="132" customFormat="1" ht="18.600000000000001" hidden="1" thickBot="1">
      <c r="A245" s="226">
        <v>404</v>
      </c>
      <c r="B245" s="14"/>
      <c r="C245" s="13">
        <v>3306</v>
      </c>
      <c r="D245" s="401" t="s">
        <v>1156</v>
      </c>
      <c r="E245" s="396">
        <f t="shared" si="44"/>
        <v>0</v>
      </c>
      <c r="F245" s="135">
        <f t="shared" si="44"/>
        <v>0</v>
      </c>
      <c r="G245" s="135">
        <f t="shared" si="44"/>
        <v>0</v>
      </c>
      <c r="H245" s="682">
        <f t="shared" si="44"/>
        <v>0</v>
      </c>
      <c r="I245" s="135">
        <f t="shared" si="44"/>
        <v>0</v>
      </c>
      <c r="J245" s="102" t="str">
        <f t="shared" ref="J245:J291" si="48">(IF($E245&lt;&gt;0,$J$2,IF($I245&lt;&gt;0,$J$2,"")))</f>
        <v/>
      </c>
      <c r="K245" s="129"/>
      <c r="L245" s="210">
        <f t="shared" si="45"/>
        <v>0</v>
      </c>
      <c r="M245" s="215">
        <f t="shared" si="45"/>
        <v>0</v>
      </c>
      <c r="N245" s="215">
        <f t="shared" si="45"/>
        <v>0</v>
      </c>
      <c r="O245" s="215">
        <f t="shared" si="45"/>
        <v>0</v>
      </c>
      <c r="P245" s="129"/>
      <c r="Q245" s="210">
        <f t="shared" si="46"/>
        <v>0</v>
      </c>
      <c r="R245" s="210">
        <f t="shared" si="46"/>
        <v>0</v>
      </c>
      <c r="S245" s="210">
        <f t="shared" si="46"/>
        <v>0</v>
      </c>
      <c r="T245" s="210">
        <f t="shared" si="46"/>
        <v>0</v>
      </c>
      <c r="U245" s="210">
        <f t="shared" si="46"/>
        <v>0</v>
      </c>
      <c r="V245" s="210">
        <f t="shared" si="46"/>
        <v>0</v>
      </c>
      <c r="W245" s="210">
        <f t="shared" si="46"/>
        <v>0</v>
      </c>
      <c r="X245" s="207">
        <f t="shared" si="47"/>
        <v>0</v>
      </c>
      <c r="Y245" s="96"/>
    </row>
    <row r="246" spans="1:25" s="132" customFormat="1" ht="18.600000000000001" hidden="1" thickBot="1">
      <c r="A246" s="226">
        <v>404</v>
      </c>
      <c r="B246" s="10">
        <v>3900</v>
      </c>
      <c r="C246" s="735" t="s">
        <v>1157</v>
      </c>
      <c r="D246" s="735"/>
      <c r="E246" s="397">
        <f t="shared" ref="E246:I249" si="49">SUMIF($B$594:$B$12300,$B246,E$594:E$12300)</f>
        <v>0</v>
      </c>
      <c r="F246" s="211">
        <f t="shared" si="49"/>
        <v>0</v>
      </c>
      <c r="G246" s="211">
        <f t="shared" si="49"/>
        <v>0</v>
      </c>
      <c r="H246" s="684">
        <f t="shared" si="49"/>
        <v>0</v>
      </c>
      <c r="I246" s="211">
        <f t="shared" si="49"/>
        <v>0</v>
      </c>
      <c r="J246" s="102" t="str">
        <f t="shared" si="48"/>
        <v/>
      </c>
      <c r="K246" s="129"/>
      <c r="L246" s="212">
        <f t="shared" ref="L246:O249" si="50">SUMIF($B$594:$B$12300,$B246,L$594:L$12300)</f>
        <v>0</v>
      </c>
      <c r="M246" s="213">
        <f t="shared" si="50"/>
        <v>0</v>
      </c>
      <c r="N246" s="213">
        <f t="shared" si="50"/>
        <v>0</v>
      </c>
      <c r="O246" s="213">
        <f t="shared" si="50"/>
        <v>0</v>
      </c>
      <c r="P246" s="129"/>
      <c r="Q246" s="212">
        <f t="shared" ref="Q246:W249" si="51">SUMIF($B$594:$B$12300,$B246,Q$594:Q$12300)</f>
        <v>0</v>
      </c>
      <c r="R246" s="212">
        <f t="shared" si="51"/>
        <v>0</v>
      </c>
      <c r="S246" s="212">
        <f t="shared" si="51"/>
        <v>0</v>
      </c>
      <c r="T246" s="212">
        <f t="shared" si="51"/>
        <v>0</v>
      </c>
      <c r="U246" s="212">
        <f t="shared" si="51"/>
        <v>0</v>
      </c>
      <c r="V246" s="212">
        <f t="shared" si="51"/>
        <v>0</v>
      </c>
      <c r="W246" s="212">
        <f t="shared" si="51"/>
        <v>0</v>
      </c>
      <c r="X246" s="207">
        <f t="shared" si="47"/>
        <v>0</v>
      </c>
      <c r="Y246" s="96"/>
    </row>
    <row r="247" spans="1:25" s="132" customFormat="1" ht="18.600000000000001" hidden="1" thickBot="1">
      <c r="A247" s="147">
        <v>440</v>
      </c>
      <c r="B247" s="10">
        <v>4000</v>
      </c>
      <c r="C247" s="735" t="s">
        <v>1158</v>
      </c>
      <c r="D247" s="735"/>
      <c r="E247" s="397">
        <f t="shared" si="49"/>
        <v>0</v>
      </c>
      <c r="F247" s="211">
        <f t="shared" si="49"/>
        <v>0</v>
      </c>
      <c r="G247" s="211">
        <f t="shared" si="49"/>
        <v>0</v>
      </c>
      <c r="H247" s="684">
        <f t="shared" si="49"/>
        <v>0</v>
      </c>
      <c r="I247" s="211">
        <f t="shared" si="49"/>
        <v>0</v>
      </c>
      <c r="J247" s="102" t="str">
        <f t="shared" si="48"/>
        <v/>
      </c>
      <c r="K247" s="129"/>
      <c r="L247" s="212">
        <f t="shared" si="50"/>
        <v>0</v>
      </c>
      <c r="M247" s="213">
        <f t="shared" si="50"/>
        <v>0</v>
      </c>
      <c r="N247" s="213">
        <f t="shared" si="50"/>
        <v>0</v>
      </c>
      <c r="O247" s="213">
        <f t="shared" si="50"/>
        <v>0</v>
      </c>
      <c r="P247" s="129"/>
      <c r="Q247" s="214">
        <f t="shared" si="51"/>
        <v>0</v>
      </c>
      <c r="R247" s="214">
        <f t="shared" si="51"/>
        <v>0</v>
      </c>
      <c r="S247" s="214">
        <f t="shared" si="51"/>
        <v>0</v>
      </c>
      <c r="T247" s="214">
        <f t="shared" si="51"/>
        <v>0</v>
      </c>
      <c r="U247" s="214">
        <f t="shared" si="51"/>
        <v>0</v>
      </c>
      <c r="V247" s="214">
        <f t="shared" si="51"/>
        <v>0</v>
      </c>
      <c r="W247" s="214">
        <f t="shared" si="51"/>
        <v>0</v>
      </c>
      <c r="X247" s="207">
        <f t="shared" si="47"/>
        <v>0</v>
      </c>
    </row>
    <row r="248" spans="1:25" s="132" customFormat="1" ht="18.600000000000001" hidden="1" thickBot="1">
      <c r="A248" s="147">
        <v>450</v>
      </c>
      <c r="B248" s="10">
        <v>4100</v>
      </c>
      <c r="C248" s="735" t="s">
        <v>1159</v>
      </c>
      <c r="D248" s="735"/>
      <c r="E248" s="397">
        <f t="shared" si="49"/>
        <v>0</v>
      </c>
      <c r="F248" s="211">
        <f t="shared" si="49"/>
        <v>0</v>
      </c>
      <c r="G248" s="211">
        <f t="shared" si="49"/>
        <v>0</v>
      </c>
      <c r="H248" s="684">
        <f t="shared" si="49"/>
        <v>0</v>
      </c>
      <c r="I248" s="211">
        <f t="shared" si="49"/>
        <v>0</v>
      </c>
      <c r="J248" s="102" t="str">
        <f t="shared" si="48"/>
        <v/>
      </c>
      <c r="K248" s="129"/>
      <c r="L248" s="214">
        <f t="shared" si="50"/>
        <v>0</v>
      </c>
      <c r="M248" s="225">
        <f t="shared" si="50"/>
        <v>0</v>
      </c>
      <c r="N248" s="225">
        <f t="shared" si="50"/>
        <v>0</v>
      </c>
      <c r="O248" s="225">
        <f t="shared" si="50"/>
        <v>0</v>
      </c>
      <c r="P248" s="129"/>
      <c r="Q248" s="214">
        <f t="shared" si="51"/>
        <v>0</v>
      </c>
      <c r="R248" s="214">
        <f t="shared" si="51"/>
        <v>0</v>
      </c>
      <c r="S248" s="214">
        <f t="shared" si="51"/>
        <v>0</v>
      </c>
      <c r="T248" s="214">
        <f t="shared" si="51"/>
        <v>0</v>
      </c>
      <c r="U248" s="214">
        <f t="shared" si="51"/>
        <v>0</v>
      </c>
      <c r="V248" s="214">
        <f t="shared" si="51"/>
        <v>0</v>
      </c>
      <c r="W248" s="214">
        <f t="shared" si="51"/>
        <v>0</v>
      </c>
      <c r="X248" s="207">
        <f t="shared" si="47"/>
        <v>0</v>
      </c>
    </row>
    <row r="249" spans="1:25" s="132" customFormat="1" ht="18.600000000000001" thickBot="1">
      <c r="A249" s="147">
        <v>495</v>
      </c>
      <c r="B249" s="10">
        <v>4200</v>
      </c>
      <c r="C249" s="730" t="s">
        <v>1160</v>
      </c>
      <c r="D249" s="730"/>
      <c r="E249" s="397">
        <f t="shared" si="49"/>
        <v>0</v>
      </c>
      <c r="F249" s="211">
        <f t="shared" si="49"/>
        <v>2000</v>
      </c>
      <c r="G249" s="211">
        <f t="shared" si="49"/>
        <v>2000</v>
      </c>
      <c r="H249" s="684">
        <f t="shared" si="49"/>
        <v>2000</v>
      </c>
      <c r="I249" s="211">
        <f t="shared" si="49"/>
        <v>2000</v>
      </c>
      <c r="J249" s="102">
        <f t="shared" si="48"/>
        <v>1</v>
      </c>
      <c r="K249" s="129"/>
      <c r="L249" s="212">
        <f t="shared" si="50"/>
        <v>0</v>
      </c>
      <c r="M249" s="213">
        <f t="shared" si="50"/>
        <v>0</v>
      </c>
      <c r="N249" s="213">
        <f t="shared" si="50"/>
        <v>2000</v>
      </c>
      <c r="O249" s="213">
        <f t="shared" si="50"/>
        <v>-2000</v>
      </c>
      <c r="P249" s="129"/>
      <c r="Q249" s="212">
        <f t="shared" si="51"/>
        <v>0</v>
      </c>
      <c r="R249" s="212">
        <f t="shared" si="51"/>
        <v>0</v>
      </c>
      <c r="S249" s="212">
        <f t="shared" si="51"/>
        <v>2000</v>
      </c>
      <c r="T249" s="212">
        <f t="shared" si="51"/>
        <v>-2000</v>
      </c>
      <c r="U249" s="212">
        <f t="shared" si="51"/>
        <v>0</v>
      </c>
      <c r="V249" s="212">
        <f t="shared" si="51"/>
        <v>0</v>
      </c>
      <c r="W249" s="212">
        <f t="shared" si="51"/>
        <v>0</v>
      </c>
      <c r="X249" s="207">
        <f t="shared" si="47"/>
        <v>-2000</v>
      </c>
    </row>
    <row r="250" spans="1:25" ht="18.600000000000001" hidden="1" thickBot="1">
      <c r="A250" s="148">
        <v>500</v>
      </c>
      <c r="B250" s="49"/>
      <c r="C250" s="15">
        <v>4201</v>
      </c>
      <c r="D250" s="8" t="s">
        <v>1161</v>
      </c>
      <c r="E250" s="396">
        <f t="shared" ref="E250:I255" si="52">SUMIF($C$594:$C$12300,$C250,E$594:E$12300)</f>
        <v>0</v>
      </c>
      <c r="F250" s="135">
        <f t="shared" si="52"/>
        <v>0</v>
      </c>
      <c r="G250" s="135">
        <f t="shared" si="52"/>
        <v>0</v>
      </c>
      <c r="H250" s="682">
        <f t="shared" si="52"/>
        <v>0</v>
      </c>
      <c r="I250" s="135">
        <f t="shared" si="52"/>
        <v>0</v>
      </c>
      <c r="J250" s="102" t="str">
        <f t="shared" si="48"/>
        <v/>
      </c>
      <c r="K250" s="129"/>
      <c r="L250" s="208">
        <f t="shared" ref="L250:O255" si="53">SUMIF($C$594:$C$12300,$C250,L$594:L$12300)</f>
        <v>0</v>
      </c>
      <c r="M250" s="209">
        <f t="shared" si="53"/>
        <v>0</v>
      </c>
      <c r="N250" s="209">
        <f t="shared" si="53"/>
        <v>0</v>
      </c>
      <c r="O250" s="209">
        <f t="shared" si="53"/>
        <v>0</v>
      </c>
      <c r="P250" s="129"/>
      <c r="Q250" s="208">
        <f t="shared" ref="Q250:W255" si="54">SUMIF($C$594:$C$12300,$C250,Q$594:Q$12300)</f>
        <v>0</v>
      </c>
      <c r="R250" s="208">
        <f t="shared" si="54"/>
        <v>0</v>
      </c>
      <c r="S250" s="208">
        <f t="shared" si="54"/>
        <v>0</v>
      </c>
      <c r="T250" s="208">
        <f t="shared" si="54"/>
        <v>0</v>
      </c>
      <c r="U250" s="208">
        <f t="shared" si="54"/>
        <v>0</v>
      </c>
      <c r="V250" s="208">
        <f t="shared" si="54"/>
        <v>0</v>
      </c>
      <c r="W250" s="208">
        <f t="shared" si="54"/>
        <v>0</v>
      </c>
      <c r="X250" s="207">
        <f t="shared" si="47"/>
        <v>0</v>
      </c>
      <c r="Y250" s="132"/>
    </row>
    <row r="251" spans="1:25" ht="18.600000000000001" hidden="1" thickBot="1">
      <c r="A251" s="148">
        <v>505</v>
      </c>
      <c r="B251" s="49"/>
      <c r="C251" s="7">
        <v>4202</v>
      </c>
      <c r="D251" s="9" t="s">
        <v>1162</v>
      </c>
      <c r="E251" s="396">
        <f t="shared" si="52"/>
        <v>0</v>
      </c>
      <c r="F251" s="135">
        <f t="shared" si="52"/>
        <v>0</v>
      </c>
      <c r="G251" s="135">
        <f t="shared" si="52"/>
        <v>0</v>
      </c>
      <c r="H251" s="682">
        <f t="shared" si="52"/>
        <v>0</v>
      </c>
      <c r="I251" s="135">
        <f t="shared" si="52"/>
        <v>0</v>
      </c>
      <c r="J251" s="102" t="str">
        <f t="shared" si="48"/>
        <v/>
      </c>
      <c r="K251" s="129"/>
      <c r="L251" s="208">
        <f t="shared" si="53"/>
        <v>0</v>
      </c>
      <c r="M251" s="209">
        <f t="shared" si="53"/>
        <v>0</v>
      </c>
      <c r="N251" s="209">
        <f t="shared" si="53"/>
        <v>0</v>
      </c>
      <c r="O251" s="209">
        <f t="shared" si="53"/>
        <v>0</v>
      </c>
      <c r="P251" s="129"/>
      <c r="Q251" s="208">
        <f t="shared" si="54"/>
        <v>0</v>
      </c>
      <c r="R251" s="208">
        <f t="shared" si="54"/>
        <v>0</v>
      </c>
      <c r="S251" s="208">
        <f t="shared" si="54"/>
        <v>0</v>
      </c>
      <c r="T251" s="208">
        <f t="shared" si="54"/>
        <v>0</v>
      </c>
      <c r="U251" s="208">
        <f t="shared" si="54"/>
        <v>0</v>
      </c>
      <c r="V251" s="208">
        <f t="shared" si="54"/>
        <v>0</v>
      </c>
      <c r="W251" s="208">
        <f t="shared" si="54"/>
        <v>0</v>
      </c>
      <c r="X251" s="207">
        <f t="shared" si="47"/>
        <v>0</v>
      </c>
      <c r="Y251" s="132"/>
    </row>
    <row r="252" spans="1:25" ht="18.600000000000001" thickBot="1">
      <c r="A252" s="148">
        <v>510</v>
      </c>
      <c r="B252" s="49"/>
      <c r="C252" s="7">
        <v>4214</v>
      </c>
      <c r="D252" s="9" t="s">
        <v>1163</v>
      </c>
      <c r="E252" s="396">
        <f t="shared" si="52"/>
        <v>0</v>
      </c>
      <c r="F252" s="135">
        <f t="shared" si="52"/>
        <v>2000</v>
      </c>
      <c r="G252" s="135">
        <f t="shared" si="52"/>
        <v>2000</v>
      </c>
      <c r="H252" s="682">
        <f t="shared" si="52"/>
        <v>2000</v>
      </c>
      <c r="I252" s="135">
        <f t="shared" si="52"/>
        <v>2000</v>
      </c>
      <c r="J252" s="102">
        <f t="shared" si="48"/>
        <v>1</v>
      </c>
      <c r="K252" s="129"/>
      <c r="L252" s="208">
        <f t="shared" si="53"/>
        <v>0</v>
      </c>
      <c r="M252" s="209">
        <f t="shared" si="53"/>
        <v>0</v>
      </c>
      <c r="N252" s="209">
        <f t="shared" si="53"/>
        <v>2000</v>
      </c>
      <c r="O252" s="209">
        <f t="shared" si="53"/>
        <v>-2000</v>
      </c>
      <c r="P252" s="129"/>
      <c r="Q252" s="208">
        <f t="shared" si="54"/>
        <v>0</v>
      </c>
      <c r="R252" s="208">
        <f t="shared" si="54"/>
        <v>0</v>
      </c>
      <c r="S252" s="208">
        <f t="shared" si="54"/>
        <v>2000</v>
      </c>
      <c r="T252" s="208">
        <f t="shared" si="54"/>
        <v>-2000</v>
      </c>
      <c r="U252" s="208">
        <f t="shared" si="54"/>
        <v>0</v>
      </c>
      <c r="V252" s="208">
        <f t="shared" si="54"/>
        <v>0</v>
      </c>
      <c r="W252" s="208">
        <f t="shared" si="54"/>
        <v>0</v>
      </c>
      <c r="X252" s="207">
        <f t="shared" si="47"/>
        <v>-2000</v>
      </c>
    </row>
    <row r="253" spans="1:25" ht="18.600000000000001" hidden="1" thickBot="1">
      <c r="A253" s="148">
        <v>515</v>
      </c>
      <c r="B253" s="49"/>
      <c r="C253" s="7">
        <v>4217</v>
      </c>
      <c r="D253" s="9" t="s">
        <v>1164</v>
      </c>
      <c r="E253" s="396">
        <f t="shared" si="52"/>
        <v>0</v>
      </c>
      <c r="F253" s="135">
        <f t="shared" si="52"/>
        <v>0</v>
      </c>
      <c r="G253" s="135">
        <f t="shared" si="52"/>
        <v>0</v>
      </c>
      <c r="H253" s="682">
        <f t="shared" si="52"/>
        <v>0</v>
      </c>
      <c r="I253" s="135">
        <f t="shared" si="52"/>
        <v>0</v>
      </c>
      <c r="J253" s="102" t="str">
        <f t="shared" si="48"/>
        <v/>
      </c>
      <c r="K253" s="129"/>
      <c r="L253" s="208">
        <f t="shared" si="53"/>
        <v>0</v>
      </c>
      <c r="M253" s="209">
        <f t="shared" si="53"/>
        <v>0</v>
      </c>
      <c r="N253" s="209">
        <f t="shared" si="53"/>
        <v>0</v>
      </c>
      <c r="O253" s="209">
        <f t="shared" si="53"/>
        <v>0</v>
      </c>
      <c r="P253" s="129"/>
      <c r="Q253" s="208">
        <f t="shared" si="54"/>
        <v>0</v>
      </c>
      <c r="R253" s="208">
        <f t="shared" si="54"/>
        <v>0</v>
      </c>
      <c r="S253" s="208">
        <f t="shared" si="54"/>
        <v>0</v>
      </c>
      <c r="T253" s="208">
        <f t="shared" si="54"/>
        <v>0</v>
      </c>
      <c r="U253" s="208">
        <f t="shared" si="54"/>
        <v>0</v>
      </c>
      <c r="V253" s="208">
        <f t="shared" si="54"/>
        <v>0</v>
      </c>
      <c r="W253" s="208">
        <f t="shared" si="54"/>
        <v>0</v>
      </c>
      <c r="X253" s="207">
        <f t="shared" si="47"/>
        <v>0</v>
      </c>
    </row>
    <row r="254" spans="1:25" ht="18.600000000000001" hidden="1" thickBot="1">
      <c r="A254" s="148">
        <v>520</v>
      </c>
      <c r="B254" s="49"/>
      <c r="C254" s="7">
        <v>4218</v>
      </c>
      <c r="D254" s="16" t="s">
        <v>1165</v>
      </c>
      <c r="E254" s="396">
        <f t="shared" si="52"/>
        <v>0</v>
      </c>
      <c r="F254" s="135">
        <f t="shared" si="52"/>
        <v>0</v>
      </c>
      <c r="G254" s="135">
        <f t="shared" si="52"/>
        <v>0</v>
      </c>
      <c r="H254" s="682">
        <f t="shared" si="52"/>
        <v>0</v>
      </c>
      <c r="I254" s="135">
        <f t="shared" si="52"/>
        <v>0</v>
      </c>
      <c r="J254" s="102" t="str">
        <f t="shared" si="48"/>
        <v/>
      </c>
      <c r="K254" s="129"/>
      <c r="L254" s="208">
        <f t="shared" si="53"/>
        <v>0</v>
      </c>
      <c r="M254" s="209">
        <f t="shared" si="53"/>
        <v>0</v>
      </c>
      <c r="N254" s="209">
        <f t="shared" si="53"/>
        <v>0</v>
      </c>
      <c r="O254" s="209">
        <f t="shared" si="53"/>
        <v>0</v>
      </c>
      <c r="P254" s="129"/>
      <c r="Q254" s="208">
        <f t="shared" si="54"/>
        <v>0</v>
      </c>
      <c r="R254" s="208">
        <f t="shared" si="54"/>
        <v>0</v>
      </c>
      <c r="S254" s="208">
        <f t="shared" si="54"/>
        <v>0</v>
      </c>
      <c r="T254" s="208">
        <f t="shared" si="54"/>
        <v>0</v>
      </c>
      <c r="U254" s="208">
        <f t="shared" si="54"/>
        <v>0</v>
      </c>
      <c r="V254" s="208">
        <f t="shared" si="54"/>
        <v>0</v>
      </c>
      <c r="W254" s="208">
        <f t="shared" si="54"/>
        <v>0</v>
      </c>
      <c r="X254" s="207">
        <f t="shared" si="47"/>
        <v>0</v>
      </c>
    </row>
    <row r="255" spans="1:25" ht="18.600000000000001" hidden="1" thickBot="1">
      <c r="A255" s="148">
        <v>525</v>
      </c>
      <c r="B255" s="49"/>
      <c r="C255" s="7">
        <v>4219</v>
      </c>
      <c r="D255" s="29" t="s">
        <v>1166</v>
      </c>
      <c r="E255" s="396">
        <f t="shared" si="52"/>
        <v>0</v>
      </c>
      <c r="F255" s="135">
        <f t="shared" si="52"/>
        <v>0</v>
      </c>
      <c r="G255" s="135">
        <f t="shared" si="52"/>
        <v>0</v>
      </c>
      <c r="H255" s="682">
        <f t="shared" si="52"/>
        <v>0</v>
      </c>
      <c r="I255" s="135">
        <f t="shared" si="52"/>
        <v>0</v>
      </c>
      <c r="J255" s="102" t="str">
        <f t="shared" si="48"/>
        <v/>
      </c>
      <c r="K255" s="129"/>
      <c r="L255" s="208">
        <f t="shared" si="53"/>
        <v>0</v>
      </c>
      <c r="M255" s="209">
        <f t="shared" si="53"/>
        <v>0</v>
      </c>
      <c r="N255" s="209">
        <f t="shared" si="53"/>
        <v>0</v>
      </c>
      <c r="O255" s="209">
        <f t="shared" si="53"/>
        <v>0</v>
      </c>
      <c r="P255" s="129"/>
      <c r="Q255" s="208">
        <f t="shared" si="54"/>
        <v>0</v>
      </c>
      <c r="R255" s="208">
        <f t="shared" si="54"/>
        <v>0</v>
      </c>
      <c r="S255" s="208">
        <f t="shared" si="54"/>
        <v>0</v>
      </c>
      <c r="T255" s="208">
        <f t="shared" si="54"/>
        <v>0</v>
      </c>
      <c r="U255" s="208">
        <f t="shared" si="54"/>
        <v>0</v>
      </c>
      <c r="V255" s="208">
        <f t="shared" si="54"/>
        <v>0</v>
      </c>
      <c r="W255" s="208">
        <f t="shared" si="54"/>
        <v>0</v>
      </c>
      <c r="X255" s="207">
        <f t="shared" si="47"/>
        <v>0</v>
      </c>
    </row>
    <row r="256" spans="1:25" s="132" customFormat="1" ht="18.600000000000001" hidden="1" thickBot="1">
      <c r="A256" s="147">
        <v>635</v>
      </c>
      <c r="B256" s="10">
        <v>4300</v>
      </c>
      <c r="C256" s="734" t="s">
        <v>1167</v>
      </c>
      <c r="D256" s="734"/>
      <c r="E256" s="397">
        <f>SUMIF($B$594:$B$12300,$B256,E$594:E$12300)</f>
        <v>0</v>
      </c>
      <c r="F256" s="211">
        <f>SUMIF($B$594:$B$12300,$B256,F$594:F$12300)</f>
        <v>0</v>
      </c>
      <c r="G256" s="211">
        <f>SUMIF($B$594:$B$12300,$B256,G$594:G$12300)</f>
        <v>0</v>
      </c>
      <c r="H256" s="684">
        <f>SUMIF($B$594:$B$12300,$B256,H$594:H$12300)</f>
        <v>0</v>
      </c>
      <c r="I256" s="211">
        <f>SUMIF($B$594:$B$12300,$B256,I$594:I$12300)</f>
        <v>0</v>
      </c>
      <c r="J256" s="102" t="str">
        <f t="shared" si="48"/>
        <v/>
      </c>
      <c r="K256" s="129"/>
      <c r="L256" s="212">
        <f>SUMIF($B$594:$B$12300,$B256,L$594:L$12300)</f>
        <v>0</v>
      </c>
      <c r="M256" s="213">
        <f>SUMIF($B$594:$B$12300,$B256,M$594:M$12300)</f>
        <v>0</v>
      </c>
      <c r="N256" s="213">
        <f>SUMIF($B$594:$B$12300,$B256,N$594:N$12300)</f>
        <v>0</v>
      </c>
      <c r="O256" s="213">
        <f>SUMIF($B$594:$B$12300,$B256,O$594:O$12300)</f>
        <v>0</v>
      </c>
      <c r="P256" s="129"/>
      <c r="Q256" s="212">
        <f t="shared" ref="Q256:W256" si="55">SUMIF($B$594:$B$12300,$B256,Q$594:Q$12300)</f>
        <v>0</v>
      </c>
      <c r="R256" s="212">
        <f t="shared" si="55"/>
        <v>0</v>
      </c>
      <c r="S256" s="212">
        <f t="shared" si="55"/>
        <v>0</v>
      </c>
      <c r="T256" s="212">
        <f t="shared" si="55"/>
        <v>0</v>
      </c>
      <c r="U256" s="212">
        <f t="shared" si="55"/>
        <v>0</v>
      </c>
      <c r="V256" s="212">
        <f t="shared" si="55"/>
        <v>0</v>
      </c>
      <c r="W256" s="212">
        <f t="shared" si="55"/>
        <v>0</v>
      </c>
      <c r="X256" s="207">
        <f t="shared" si="47"/>
        <v>0</v>
      </c>
      <c r="Y256" s="96"/>
    </row>
    <row r="257" spans="1:25" ht="18.600000000000001" hidden="1" thickBot="1">
      <c r="A257" s="148">
        <v>640</v>
      </c>
      <c r="B257" s="49"/>
      <c r="C257" s="15">
        <v>4301</v>
      </c>
      <c r="D257" s="39" t="s">
        <v>1168</v>
      </c>
      <c r="E257" s="396">
        <f t="shared" ref="E257:I259" si="56">SUMIF($C$594:$C$12300,$C257,E$594:E$12300)</f>
        <v>0</v>
      </c>
      <c r="F257" s="135">
        <f t="shared" si="56"/>
        <v>0</v>
      </c>
      <c r="G257" s="135">
        <f t="shared" si="56"/>
        <v>0</v>
      </c>
      <c r="H257" s="682">
        <f t="shared" si="56"/>
        <v>0</v>
      </c>
      <c r="I257" s="135">
        <f t="shared" si="56"/>
        <v>0</v>
      </c>
      <c r="J257" s="102" t="str">
        <f t="shared" si="48"/>
        <v/>
      </c>
      <c r="K257" s="129"/>
      <c r="L257" s="208">
        <f t="shared" ref="L257:O259" si="57">SUMIF($C$594:$C$12300,$C257,L$594:L$12300)</f>
        <v>0</v>
      </c>
      <c r="M257" s="209">
        <f t="shared" si="57"/>
        <v>0</v>
      </c>
      <c r="N257" s="209">
        <f t="shared" si="57"/>
        <v>0</v>
      </c>
      <c r="O257" s="209">
        <f t="shared" si="57"/>
        <v>0</v>
      </c>
      <c r="P257" s="129"/>
      <c r="Q257" s="208">
        <f t="shared" ref="Q257:W259" si="58">SUMIF($C$594:$C$12300,$C257,Q$594:Q$12300)</f>
        <v>0</v>
      </c>
      <c r="R257" s="208">
        <f t="shared" si="58"/>
        <v>0</v>
      </c>
      <c r="S257" s="208">
        <f t="shared" si="58"/>
        <v>0</v>
      </c>
      <c r="T257" s="208">
        <f t="shared" si="58"/>
        <v>0</v>
      </c>
      <c r="U257" s="208">
        <f t="shared" si="58"/>
        <v>0</v>
      </c>
      <c r="V257" s="208">
        <f t="shared" si="58"/>
        <v>0</v>
      </c>
      <c r="W257" s="208">
        <f t="shared" si="58"/>
        <v>0</v>
      </c>
      <c r="X257" s="207">
        <f t="shared" si="47"/>
        <v>0</v>
      </c>
    </row>
    <row r="258" spans="1:25" ht="20.25" hidden="1" customHeight="1" thickBot="1">
      <c r="A258" s="148">
        <v>645</v>
      </c>
      <c r="B258" s="49"/>
      <c r="C258" s="7">
        <v>4302</v>
      </c>
      <c r="D258" s="9" t="s">
        <v>1169</v>
      </c>
      <c r="E258" s="396">
        <f t="shared" si="56"/>
        <v>0</v>
      </c>
      <c r="F258" s="135">
        <f t="shared" si="56"/>
        <v>0</v>
      </c>
      <c r="G258" s="135">
        <f t="shared" si="56"/>
        <v>0</v>
      </c>
      <c r="H258" s="682">
        <f t="shared" si="56"/>
        <v>0</v>
      </c>
      <c r="I258" s="135">
        <f t="shared" si="56"/>
        <v>0</v>
      </c>
      <c r="J258" s="102" t="str">
        <f t="shared" si="48"/>
        <v/>
      </c>
      <c r="K258" s="129"/>
      <c r="L258" s="208">
        <f t="shared" si="57"/>
        <v>0</v>
      </c>
      <c r="M258" s="209">
        <f t="shared" si="57"/>
        <v>0</v>
      </c>
      <c r="N258" s="209">
        <f t="shared" si="57"/>
        <v>0</v>
      </c>
      <c r="O258" s="209">
        <f t="shared" si="57"/>
        <v>0</v>
      </c>
      <c r="P258" s="129"/>
      <c r="Q258" s="208">
        <f t="shared" si="58"/>
        <v>0</v>
      </c>
      <c r="R258" s="208">
        <f t="shared" si="58"/>
        <v>0</v>
      </c>
      <c r="S258" s="208">
        <f t="shared" si="58"/>
        <v>0</v>
      </c>
      <c r="T258" s="208">
        <f t="shared" si="58"/>
        <v>0</v>
      </c>
      <c r="U258" s="208">
        <f t="shared" si="58"/>
        <v>0</v>
      </c>
      <c r="V258" s="208">
        <f t="shared" si="58"/>
        <v>0</v>
      </c>
      <c r="W258" s="208">
        <f t="shared" si="58"/>
        <v>0</v>
      </c>
      <c r="X258" s="207">
        <f t="shared" si="47"/>
        <v>0</v>
      </c>
      <c r="Y258" s="132"/>
    </row>
    <row r="259" spans="1:25" ht="18.600000000000001" hidden="1" thickBot="1">
      <c r="A259" s="148">
        <v>650</v>
      </c>
      <c r="B259" s="49"/>
      <c r="C259" s="13">
        <v>4309</v>
      </c>
      <c r="D259" s="19" t="s">
        <v>1170</v>
      </c>
      <c r="E259" s="396">
        <f t="shared" si="56"/>
        <v>0</v>
      </c>
      <c r="F259" s="135">
        <f t="shared" si="56"/>
        <v>0</v>
      </c>
      <c r="G259" s="135">
        <f t="shared" si="56"/>
        <v>0</v>
      </c>
      <c r="H259" s="682">
        <f t="shared" si="56"/>
        <v>0</v>
      </c>
      <c r="I259" s="135">
        <f t="shared" si="56"/>
        <v>0</v>
      </c>
      <c r="J259" s="102" t="str">
        <f t="shared" si="48"/>
        <v/>
      </c>
      <c r="K259" s="129"/>
      <c r="L259" s="208">
        <f t="shared" si="57"/>
        <v>0</v>
      </c>
      <c r="M259" s="209">
        <f t="shared" si="57"/>
        <v>0</v>
      </c>
      <c r="N259" s="209">
        <f t="shared" si="57"/>
        <v>0</v>
      </c>
      <c r="O259" s="209">
        <f t="shared" si="57"/>
        <v>0</v>
      </c>
      <c r="P259" s="129"/>
      <c r="Q259" s="208">
        <f t="shared" si="58"/>
        <v>0</v>
      </c>
      <c r="R259" s="208">
        <f t="shared" si="58"/>
        <v>0</v>
      </c>
      <c r="S259" s="208">
        <f t="shared" si="58"/>
        <v>0</v>
      </c>
      <c r="T259" s="208">
        <f t="shared" si="58"/>
        <v>0</v>
      </c>
      <c r="U259" s="208">
        <f t="shared" si="58"/>
        <v>0</v>
      </c>
      <c r="V259" s="208">
        <f t="shared" si="58"/>
        <v>0</v>
      </c>
      <c r="W259" s="208">
        <f t="shared" si="58"/>
        <v>0</v>
      </c>
      <c r="X259" s="207">
        <f t="shared" si="47"/>
        <v>0</v>
      </c>
    </row>
    <row r="260" spans="1:25" s="132" customFormat="1" ht="18.600000000000001" hidden="1" thickBot="1">
      <c r="A260" s="147">
        <v>655</v>
      </c>
      <c r="B260" s="10">
        <v>4400</v>
      </c>
      <c r="C260" s="737" t="s">
        <v>1171</v>
      </c>
      <c r="D260" s="737"/>
      <c r="E260" s="397">
        <f t="shared" ref="E260:I263" si="59">SUMIF($B$594:$B$12300,$B260,E$594:E$12300)</f>
        <v>0</v>
      </c>
      <c r="F260" s="211">
        <f t="shared" si="59"/>
        <v>0</v>
      </c>
      <c r="G260" s="211">
        <f t="shared" si="59"/>
        <v>0</v>
      </c>
      <c r="H260" s="684">
        <f t="shared" si="59"/>
        <v>0</v>
      </c>
      <c r="I260" s="211">
        <f t="shared" si="59"/>
        <v>0</v>
      </c>
      <c r="J260" s="102" t="str">
        <f t="shared" si="48"/>
        <v/>
      </c>
      <c r="K260" s="129"/>
      <c r="L260" s="212">
        <f t="shared" ref="L260:O263" si="60">SUMIF($B$594:$B$12300,$B260,L$594:L$12300)</f>
        <v>0</v>
      </c>
      <c r="M260" s="213">
        <f t="shared" si="60"/>
        <v>0</v>
      </c>
      <c r="N260" s="213">
        <f t="shared" si="60"/>
        <v>0</v>
      </c>
      <c r="O260" s="213">
        <f t="shared" si="60"/>
        <v>0</v>
      </c>
      <c r="P260" s="129"/>
      <c r="Q260" s="212">
        <f t="shared" ref="Q260:W263" si="61">SUMIF($B$594:$B$12300,$B260,Q$594:Q$12300)</f>
        <v>0</v>
      </c>
      <c r="R260" s="212">
        <f t="shared" si="61"/>
        <v>0</v>
      </c>
      <c r="S260" s="212">
        <f t="shared" si="61"/>
        <v>0</v>
      </c>
      <c r="T260" s="212">
        <f t="shared" si="61"/>
        <v>0</v>
      </c>
      <c r="U260" s="212">
        <f t="shared" si="61"/>
        <v>0</v>
      </c>
      <c r="V260" s="212">
        <f t="shared" si="61"/>
        <v>0</v>
      </c>
      <c r="W260" s="212">
        <f t="shared" si="61"/>
        <v>0</v>
      </c>
      <c r="X260" s="207">
        <f t="shared" si="47"/>
        <v>0</v>
      </c>
      <c r="Y260" s="96"/>
    </row>
    <row r="261" spans="1:25" s="132" customFormat="1" ht="18.600000000000001" hidden="1" thickBot="1">
      <c r="A261" s="147">
        <v>665</v>
      </c>
      <c r="B261" s="10">
        <v>4500</v>
      </c>
      <c r="C261" s="735" t="s">
        <v>279</v>
      </c>
      <c r="D261" s="735"/>
      <c r="E261" s="397">
        <f t="shared" si="59"/>
        <v>0</v>
      </c>
      <c r="F261" s="211">
        <f t="shared" si="59"/>
        <v>0</v>
      </c>
      <c r="G261" s="211">
        <f t="shared" si="59"/>
        <v>0</v>
      </c>
      <c r="H261" s="684">
        <f t="shared" si="59"/>
        <v>0</v>
      </c>
      <c r="I261" s="211">
        <f t="shared" si="59"/>
        <v>0</v>
      </c>
      <c r="J261" s="102" t="str">
        <f t="shared" si="48"/>
        <v/>
      </c>
      <c r="K261" s="129"/>
      <c r="L261" s="212">
        <f t="shared" si="60"/>
        <v>0</v>
      </c>
      <c r="M261" s="213">
        <f t="shared" si="60"/>
        <v>0</v>
      </c>
      <c r="N261" s="213">
        <f t="shared" si="60"/>
        <v>0</v>
      </c>
      <c r="O261" s="213">
        <f t="shared" si="60"/>
        <v>0</v>
      </c>
      <c r="P261" s="129"/>
      <c r="Q261" s="212">
        <f t="shared" si="61"/>
        <v>0</v>
      </c>
      <c r="R261" s="212">
        <f t="shared" si="61"/>
        <v>0</v>
      </c>
      <c r="S261" s="212">
        <f t="shared" si="61"/>
        <v>0</v>
      </c>
      <c r="T261" s="212">
        <f t="shared" si="61"/>
        <v>0</v>
      </c>
      <c r="U261" s="212">
        <f t="shared" si="61"/>
        <v>0</v>
      </c>
      <c r="V261" s="212">
        <f t="shared" si="61"/>
        <v>0</v>
      </c>
      <c r="W261" s="212">
        <f t="shared" si="61"/>
        <v>0</v>
      </c>
      <c r="X261" s="207">
        <f t="shared" si="47"/>
        <v>0</v>
      </c>
      <c r="Y261" s="96"/>
    </row>
    <row r="262" spans="1:25" s="132" customFormat="1" ht="18.75" customHeight="1" thickBot="1">
      <c r="A262" s="147">
        <v>675</v>
      </c>
      <c r="B262" s="10">
        <v>4600</v>
      </c>
      <c r="C262" s="738" t="s">
        <v>1172</v>
      </c>
      <c r="D262" s="739"/>
      <c r="E262" s="397">
        <f t="shared" si="59"/>
        <v>0</v>
      </c>
      <c r="F262" s="211">
        <f t="shared" si="59"/>
        <v>4000</v>
      </c>
      <c r="G262" s="211">
        <f t="shared" si="59"/>
        <v>4000</v>
      </c>
      <c r="H262" s="684">
        <f t="shared" si="59"/>
        <v>4000</v>
      </c>
      <c r="I262" s="211">
        <f t="shared" si="59"/>
        <v>4000</v>
      </c>
      <c r="J262" s="102">
        <f t="shared" si="48"/>
        <v>1</v>
      </c>
      <c r="K262" s="129"/>
      <c r="L262" s="212">
        <f t="shared" si="60"/>
        <v>0</v>
      </c>
      <c r="M262" s="213">
        <f t="shared" si="60"/>
        <v>0</v>
      </c>
      <c r="N262" s="213">
        <f t="shared" si="60"/>
        <v>4000</v>
      </c>
      <c r="O262" s="213">
        <f t="shared" si="60"/>
        <v>-4000</v>
      </c>
      <c r="P262" s="129"/>
      <c r="Q262" s="212">
        <f t="shared" si="61"/>
        <v>0</v>
      </c>
      <c r="R262" s="212">
        <f t="shared" si="61"/>
        <v>0</v>
      </c>
      <c r="S262" s="212">
        <f t="shared" si="61"/>
        <v>4000</v>
      </c>
      <c r="T262" s="212">
        <f t="shared" si="61"/>
        <v>-4000</v>
      </c>
      <c r="U262" s="212">
        <f t="shared" si="61"/>
        <v>0</v>
      </c>
      <c r="V262" s="212">
        <f t="shared" si="61"/>
        <v>0</v>
      </c>
      <c r="W262" s="212">
        <f t="shared" si="61"/>
        <v>0</v>
      </c>
      <c r="X262" s="207">
        <f t="shared" si="47"/>
        <v>-4000</v>
      </c>
    </row>
    <row r="263" spans="1:25" s="132" customFormat="1" ht="18.600000000000001" hidden="1" thickBot="1">
      <c r="A263" s="147">
        <v>685</v>
      </c>
      <c r="B263" s="10">
        <v>4900</v>
      </c>
      <c r="C263" s="730" t="s">
        <v>1205</v>
      </c>
      <c r="D263" s="730"/>
      <c r="E263" s="397">
        <f t="shared" si="59"/>
        <v>0</v>
      </c>
      <c r="F263" s="211">
        <f t="shared" si="59"/>
        <v>0</v>
      </c>
      <c r="G263" s="211">
        <f t="shared" si="59"/>
        <v>0</v>
      </c>
      <c r="H263" s="684">
        <f t="shared" si="59"/>
        <v>0</v>
      </c>
      <c r="I263" s="211">
        <f t="shared" si="59"/>
        <v>0</v>
      </c>
      <c r="J263" s="102" t="str">
        <f t="shared" si="48"/>
        <v/>
      </c>
      <c r="K263" s="129"/>
      <c r="L263" s="214">
        <f t="shared" si="60"/>
        <v>0</v>
      </c>
      <c r="M263" s="225">
        <f t="shared" si="60"/>
        <v>0</v>
      </c>
      <c r="N263" s="225">
        <f t="shared" si="60"/>
        <v>0</v>
      </c>
      <c r="O263" s="225">
        <f t="shared" si="60"/>
        <v>0</v>
      </c>
      <c r="P263" s="129"/>
      <c r="Q263" s="214">
        <f t="shared" si="61"/>
        <v>0</v>
      </c>
      <c r="R263" s="214">
        <f t="shared" si="61"/>
        <v>0</v>
      </c>
      <c r="S263" s="214">
        <f t="shared" si="61"/>
        <v>0</v>
      </c>
      <c r="T263" s="214">
        <f t="shared" si="61"/>
        <v>0</v>
      </c>
      <c r="U263" s="214">
        <f t="shared" si="61"/>
        <v>0</v>
      </c>
      <c r="V263" s="214">
        <f t="shared" si="61"/>
        <v>0</v>
      </c>
      <c r="W263" s="214">
        <f t="shared" si="61"/>
        <v>0</v>
      </c>
      <c r="X263" s="207">
        <f t="shared" si="47"/>
        <v>0</v>
      </c>
    </row>
    <row r="264" spans="1:25" ht="18.600000000000001" hidden="1" thickBot="1">
      <c r="A264" s="148">
        <v>690</v>
      </c>
      <c r="B264" s="49"/>
      <c r="C264" s="15">
        <v>4901</v>
      </c>
      <c r="D264" s="50" t="s">
        <v>1206</v>
      </c>
      <c r="E264" s="396">
        <f t="shared" ref="E264:I265" si="62">SUMIF($C$594:$C$12300,$C264,E$594:E$12300)</f>
        <v>0</v>
      </c>
      <c r="F264" s="135">
        <f t="shared" si="62"/>
        <v>0</v>
      </c>
      <c r="G264" s="135">
        <f t="shared" si="62"/>
        <v>0</v>
      </c>
      <c r="H264" s="682">
        <f t="shared" si="62"/>
        <v>0</v>
      </c>
      <c r="I264" s="135">
        <f t="shared" si="62"/>
        <v>0</v>
      </c>
      <c r="J264" s="102" t="str">
        <f t="shared" si="48"/>
        <v/>
      </c>
      <c r="K264" s="129"/>
      <c r="L264" s="210">
        <f t="shared" ref="L264:O265" si="63">SUMIF($C$594:$C$12300,$C264,L$594:L$12300)</f>
        <v>0</v>
      </c>
      <c r="M264" s="215">
        <f t="shared" si="63"/>
        <v>0</v>
      </c>
      <c r="N264" s="215">
        <f t="shared" si="63"/>
        <v>0</v>
      </c>
      <c r="O264" s="215">
        <f t="shared" si="63"/>
        <v>0</v>
      </c>
      <c r="P264" s="129"/>
      <c r="Q264" s="210">
        <f t="shared" ref="Q264:W265" si="64">SUMIF($C$594:$C$12300,$C264,Q$594:Q$12300)</f>
        <v>0</v>
      </c>
      <c r="R264" s="210">
        <f t="shared" si="64"/>
        <v>0</v>
      </c>
      <c r="S264" s="210">
        <f t="shared" si="64"/>
        <v>0</v>
      </c>
      <c r="T264" s="210">
        <f t="shared" si="64"/>
        <v>0</v>
      </c>
      <c r="U264" s="210">
        <f t="shared" si="64"/>
        <v>0</v>
      </c>
      <c r="V264" s="210">
        <f t="shared" si="64"/>
        <v>0</v>
      </c>
      <c r="W264" s="210">
        <f t="shared" si="64"/>
        <v>0</v>
      </c>
      <c r="X264" s="207">
        <f t="shared" si="47"/>
        <v>0</v>
      </c>
      <c r="Y264" s="132"/>
    </row>
    <row r="265" spans="1:25" ht="18.600000000000001" hidden="1" thickBot="1">
      <c r="A265" s="148">
        <v>695</v>
      </c>
      <c r="B265" s="49"/>
      <c r="C265" s="13">
        <v>4902</v>
      </c>
      <c r="D265" s="19" t="s">
        <v>1207</v>
      </c>
      <c r="E265" s="396">
        <f t="shared" si="62"/>
        <v>0</v>
      </c>
      <c r="F265" s="135">
        <f t="shared" si="62"/>
        <v>0</v>
      </c>
      <c r="G265" s="135">
        <f t="shared" si="62"/>
        <v>0</v>
      </c>
      <c r="H265" s="682">
        <f t="shared" si="62"/>
        <v>0</v>
      </c>
      <c r="I265" s="135">
        <f t="shared" si="62"/>
        <v>0</v>
      </c>
      <c r="J265" s="102" t="str">
        <f t="shared" si="48"/>
        <v/>
      </c>
      <c r="K265" s="129"/>
      <c r="L265" s="210">
        <f t="shared" si="63"/>
        <v>0</v>
      </c>
      <c r="M265" s="215">
        <f t="shared" si="63"/>
        <v>0</v>
      </c>
      <c r="N265" s="215">
        <f t="shared" si="63"/>
        <v>0</v>
      </c>
      <c r="O265" s="215">
        <f t="shared" si="63"/>
        <v>0</v>
      </c>
      <c r="P265" s="129"/>
      <c r="Q265" s="210">
        <f t="shared" si="64"/>
        <v>0</v>
      </c>
      <c r="R265" s="210">
        <f t="shared" si="64"/>
        <v>0</v>
      </c>
      <c r="S265" s="210">
        <f t="shared" si="64"/>
        <v>0</v>
      </c>
      <c r="T265" s="210">
        <f t="shared" si="64"/>
        <v>0</v>
      </c>
      <c r="U265" s="210">
        <f t="shared" si="64"/>
        <v>0</v>
      </c>
      <c r="V265" s="210">
        <f t="shared" si="64"/>
        <v>0</v>
      </c>
      <c r="W265" s="210">
        <f t="shared" si="64"/>
        <v>0</v>
      </c>
      <c r="X265" s="207">
        <f t="shared" si="47"/>
        <v>0</v>
      </c>
      <c r="Y265" s="132"/>
    </row>
    <row r="266" spans="1:25" s="229" customFormat="1" ht="18.600000000000001" thickBot="1">
      <c r="A266" s="147">
        <v>700</v>
      </c>
      <c r="B266" s="51">
        <v>5100</v>
      </c>
      <c r="C266" s="729" t="s">
        <v>1173</v>
      </c>
      <c r="D266" s="729"/>
      <c r="E266" s="397">
        <f t="shared" ref="E266:I267" si="65">SUMIF($B$594:$B$12300,$B266,E$594:E$12300)</f>
        <v>0</v>
      </c>
      <c r="F266" s="211">
        <f t="shared" si="65"/>
        <v>155895</v>
      </c>
      <c r="G266" s="211">
        <f t="shared" si="65"/>
        <v>164100</v>
      </c>
      <c r="H266" s="684">
        <f t="shared" si="65"/>
        <v>164100</v>
      </c>
      <c r="I266" s="211">
        <f t="shared" si="65"/>
        <v>164100</v>
      </c>
      <c r="J266" s="102">
        <f t="shared" si="48"/>
        <v>1</v>
      </c>
      <c r="K266" s="129"/>
      <c r="L266" s="227">
        <f t="shared" ref="L266:O267" si="66">SUMIF($B$594:$B$12300,$B266,L$594:L$12300)</f>
        <v>0</v>
      </c>
      <c r="M266" s="228">
        <f t="shared" si="66"/>
        <v>0</v>
      </c>
      <c r="N266" s="228">
        <f t="shared" si="66"/>
        <v>164100</v>
      </c>
      <c r="O266" s="228">
        <f t="shared" si="66"/>
        <v>-164100</v>
      </c>
      <c r="P266" s="129"/>
      <c r="Q266" s="227">
        <f t="shared" ref="Q266:W267" si="67">SUMIF($B$594:$B$12300,$B266,Q$594:Q$12300)</f>
        <v>0</v>
      </c>
      <c r="R266" s="227">
        <f t="shared" si="67"/>
        <v>0</v>
      </c>
      <c r="S266" s="227">
        <f t="shared" si="67"/>
        <v>164100</v>
      </c>
      <c r="T266" s="227">
        <f t="shared" si="67"/>
        <v>-164100</v>
      </c>
      <c r="U266" s="227">
        <f t="shared" si="67"/>
        <v>0</v>
      </c>
      <c r="V266" s="227">
        <f t="shared" si="67"/>
        <v>0</v>
      </c>
      <c r="W266" s="227">
        <f t="shared" si="67"/>
        <v>0</v>
      </c>
      <c r="X266" s="207">
        <f t="shared" si="47"/>
        <v>-164100</v>
      </c>
      <c r="Y266" s="96"/>
    </row>
    <row r="267" spans="1:25" s="229" customFormat="1" ht="18.600000000000001" thickBot="1">
      <c r="A267" s="147">
        <v>710</v>
      </c>
      <c r="B267" s="51">
        <v>5200</v>
      </c>
      <c r="C267" s="740" t="s">
        <v>1174</v>
      </c>
      <c r="D267" s="740"/>
      <c r="E267" s="397">
        <f t="shared" si="65"/>
        <v>0</v>
      </c>
      <c r="F267" s="211">
        <f t="shared" si="65"/>
        <v>107350</v>
      </c>
      <c r="G267" s="211">
        <f t="shared" si="65"/>
        <v>120600</v>
      </c>
      <c r="H267" s="684">
        <f t="shared" si="65"/>
        <v>120600</v>
      </c>
      <c r="I267" s="211">
        <f t="shared" si="65"/>
        <v>120600</v>
      </c>
      <c r="J267" s="102">
        <f t="shared" si="48"/>
        <v>1</v>
      </c>
      <c r="K267" s="129"/>
      <c r="L267" s="227">
        <f t="shared" si="66"/>
        <v>0</v>
      </c>
      <c r="M267" s="228">
        <f t="shared" si="66"/>
        <v>0</v>
      </c>
      <c r="N267" s="228">
        <f t="shared" si="66"/>
        <v>120600</v>
      </c>
      <c r="O267" s="228">
        <f t="shared" si="66"/>
        <v>-120600</v>
      </c>
      <c r="P267" s="129"/>
      <c r="Q267" s="227">
        <f t="shared" si="67"/>
        <v>0</v>
      </c>
      <c r="R267" s="227">
        <f t="shared" si="67"/>
        <v>0</v>
      </c>
      <c r="S267" s="227">
        <f t="shared" si="67"/>
        <v>120600</v>
      </c>
      <c r="T267" s="227">
        <f t="shared" si="67"/>
        <v>-120600</v>
      </c>
      <c r="U267" s="227">
        <f t="shared" si="67"/>
        <v>0</v>
      </c>
      <c r="V267" s="227">
        <f t="shared" si="67"/>
        <v>0</v>
      </c>
      <c r="W267" s="227">
        <f t="shared" si="67"/>
        <v>0</v>
      </c>
      <c r="X267" s="207">
        <f t="shared" si="47"/>
        <v>-120600</v>
      </c>
      <c r="Y267" s="96"/>
    </row>
    <row r="268" spans="1:25" s="232" customFormat="1" ht="18.600000000000001" hidden="1" thickBot="1">
      <c r="A268" s="148">
        <v>715</v>
      </c>
      <c r="B268" s="52"/>
      <c r="C268" s="53">
        <v>5201</v>
      </c>
      <c r="D268" s="54" t="s">
        <v>1175</v>
      </c>
      <c r="E268" s="396">
        <f t="shared" ref="E268:I274" si="68">SUMIF($C$594:$C$12300,$C268,E$594:E$12300)</f>
        <v>0</v>
      </c>
      <c r="F268" s="135">
        <f t="shared" si="68"/>
        <v>0</v>
      </c>
      <c r="G268" s="135">
        <f t="shared" si="68"/>
        <v>0</v>
      </c>
      <c r="H268" s="682">
        <f t="shared" si="68"/>
        <v>0</v>
      </c>
      <c r="I268" s="135">
        <f t="shared" si="68"/>
        <v>0</v>
      </c>
      <c r="J268" s="102" t="str">
        <f t="shared" si="48"/>
        <v/>
      </c>
      <c r="K268" s="129"/>
      <c r="L268" s="230">
        <f t="shared" ref="L268:O274" si="69">SUMIF($C$594:$C$12300,$C268,L$594:L$12300)</f>
        <v>0</v>
      </c>
      <c r="M268" s="231">
        <f t="shared" si="69"/>
        <v>0</v>
      </c>
      <c r="N268" s="231">
        <f t="shared" si="69"/>
        <v>0</v>
      </c>
      <c r="O268" s="231">
        <f t="shared" si="69"/>
        <v>0</v>
      </c>
      <c r="P268" s="129"/>
      <c r="Q268" s="230">
        <f t="shared" ref="Q268:W274" si="70">SUMIF($C$594:$C$12300,$C268,Q$594:Q$12300)</f>
        <v>0</v>
      </c>
      <c r="R268" s="230">
        <f t="shared" si="70"/>
        <v>0</v>
      </c>
      <c r="S268" s="230">
        <f t="shared" si="70"/>
        <v>0</v>
      </c>
      <c r="T268" s="230">
        <f t="shared" si="70"/>
        <v>0</v>
      </c>
      <c r="U268" s="230">
        <f t="shared" si="70"/>
        <v>0</v>
      </c>
      <c r="V268" s="230">
        <f t="shared" si="70"/>
        <v>0</v>
      </c>
      <c r="W268" s="230">
        <f t="shared" si="70"/>
        <v>0</v>
      </c>
      <c r="X268" s="207">
        <f t="shared" si="47"/>
        <v>0</v>
      </c>
      <c r="Y268" s="229"/>
    </row>
    <row r="269" spans="1:25" s="232" customFormat="1" ht="18.600000000000001" hidden="1" thickBot="1">
      <c r="A269" s="148">
        <v>720</v>
      </c>
      <c r="B269" s="52"/>
      <c r="C269" s="55">
        <v>5202</v>
      </c>
      <c r="D269" s="56" t="s">
        <v>1176</v>
      </c>
      <c r="E269" s="396">
        <f t="shared" si="68"/>
        <v>0</v>
      </c>
      <c r="F269" s="135">
        <f t="shared" si="68"/>
        <v>0</v>
      </c>
      <c r="G269" s="135">
        <f t="shared" si="68"/>
        <v>0</v>
      </c>
      <c r="H269" s="682">
        <f t="shared" si="68"/>
        <v>0</v>
      </c>
      <c r="I269" s="135">
        <f t="shared" si="68"/>
        <v>0</v>
      </c>
      <c r="J269" s="102" t="str">
        <f t="shared" si="48"/>
        <v/>
      </c>
      <c r="K269" s="129"/>
      <c r="L269" s="230">
        <f t="shared" si="69"/>
        <v>0</v>
      </c>
      <c r="M269" s="231">
        <f t="shared" si="69"/>
        <v>0</v>
      </c>
      <c r="N269" s="231">
        <f t="shared" si="69"/>
        <v>0</v>
      </c>
      <c r="O269" s="231">
        <f t="shared" si="69"/>
        <v>0</v>
      </c>
      <c r="P269" s="129"/>
      <c r="Q269" s="230">
        <f t="shared" si="70"/>
        <v>0</v>
      </c>
      <c r="R269" s="230">
        <f t="shared" si="70"/>
        <v>0</v>
      </c>
      <c r="S269" s="230">
        <f t="shared" si="70"/>
        <v>0</v>
      </c>
      <c r="T269" s="230">
        <f t="shared" si="70"/>
        <v>0</v>
      </c>
      <c r="U269" s="230">
        <f t="shared" si="70"/>
        <v>0</v>
      </c>
      <c r="V269" s="230">
        <f t="shared" si="70"/>
        <v>0</v>
      </c>
      <c r="W269" s="230">
        <f t="shared" si="70"/>
        <v>0</v>
      </c>
      <c r="X269" s="207">
        <f t="shared" si="47"/>
        <v>0</v>
      </c>
      <c r="Y269" s="229"/>
    </row>
    <row r="270" spans="1:25" s="232" customFormat="1" ht="18.600000000000001" hidden="1" thickBot="1">
      <c r="A270" s="148">
        <v>725</v>
      </c>
      <c r="B270" s="52"/>
      <c r="C270" s="55">
        <v>5203</v>
      </c>
      <c r="D270" s="56" t="s">
        <v>155</v>
      </c>
      <c r="E270" s="396">
        <f t="shared" si="68"/>
        <v>0</v>
      </c>
      <c r="F270" s="135">
        <f t="shared" si="68"/>
        <v>0</v>
      </c>
      <c r="G270" s="135">
        <f t="shared" si="68"/>
        <v>0</v>
      </c>
      <c r="H270" s="682">
        <f t="shared" si="68"/>
        <v>0</v>
      </c>
      <c r="I270" s="135">
        <f t="shared" si="68"/>
        <v>0</v>
      </c>
      <c r="J270" s="102" t="str">
        <f t="shared" si="48"/>
        <v/>
      </c>
      <c r="K270" s="129"/>
      <c r="L270" s="230">
        <f t="shared" si="69"/>
        <v>0</v>
      </c>
      <c r="M270" s="231">
        <f t="shared" si="69"/>
        <v>0</v>
      </c>
      <c r="N270" s="231">
        <f t="shared" si="69"/>
        <v>0</v>
      </c>
      <c r="O270" s="231">
        <f t="shared" si="69"/>
        <v>0</v>
      </c>
      <c r="P270" s="129"/>
      <c r="Q270" s="230">
        <f t="shared" si="70"/>
        <v>0</v>
      </c>
      <c r="R270" s="230">
        <f t="shared" si="70"/>
        <v>0</v>
      </c>
      <c r="S270" s="230">
        <f t="shared" si="70"/>
        <v>0</v>
      </c>
      <c r="T270" s="230">
        <f t="shared" si="70"/>
        <v>0</v>
      </c>
      <c r="U270" s="230">
        <f t="shared" si="70"/>
        <v>0</v>
      </c>
      <c r="V270" s="230">
        <f t="shared" si="70"/>
        <v>0</v>
      </c>
      <c r="W270" s="230">
        <f t="shared" si="70"/>
        <v>0</v>
      </c>
      <c r="X270" s="207">
        <f t="shared" si="47"/>
        <v>0</v>
      </c>
    </row>
    <row r="271" spans="1:25" s="232" customFormat="1" ht="18.600000000000001" hidden="1" thickBot="1">
      <c r="A271" s="148">
        <v>730</v>
      </c>
      <c r="B271" s="52"/>
      <c r="C271" s="55">
        <v>5204</v>
      </c>
      <c r="D271" s="56" t="s">
        <v>156</v>
      </c>
      <c r="E271" s="396">
        <f t="shared" si="68"/>
        <v>0</v>
      </c>
      <c r="F271" s="135">
        <f t="shared" si="68"/>
        <v>0</v>
      </c>
      <c r="G271" s="135">
        <f t="shared" si="68"/>
        <v>0</v>
      </c>
      <c r="H271" s="682">
        <f t="shared" si="68"/>
        <v>0</v>
      </c>
      <c r="I271" s="135">
        <f t="shared" si="68"/>
        <v>0</v>
      </c>
      <c r="J271" s="102" t="str">
        <f t="shared" si="48"/>
        <v/>
      </c>
      <c r="K271" s="129"/>
      <c r="L271" s="230">
        <f t="shared" si="69"/>
        <v>0</v>
      </c>
      <c r="M271" s="231">
        <f t="shared" si="69"/>
        <v>0</v>
      </c>
      <c r="N271" s="231">
        <f t="shared" si="69"/>
        <v>0</v>
      </c>
      <c r="O271" s="231">
        <f t="shared" si="69"/>
        <v>0</v>
      </c>
      <c r="P271" s="129"/>
      <c r="Q271" s="230">
        <f t="shared" si="70"/>
        <v>0</v>
      </c>
      <c r="R271" s="230">
        <f t="shared" si="70"/>
        <v>0</v>
      </c>
      <c r="S271" s="230">
        <f t="shared" si="70"/>
        <v>0</v>
      </c>
      <c r="T271" s="230">
        <f t="shared" si="70"/>
        <v>0</v>
      </c>
      <c r="U271" s="230">
        <f t="shared" si="70"/>
        <v>0</v>
      </c>
      <c r="V271" s="230">
        <f t="shared" si="70"/>
        <v>0</v>
      </c>
      <c r="W271" s="230">
        <f t="shared" si="70"/>
        <v>0</v>
      </c>
      <c r="X271" s="207">
        <f t="shared" si="47"/>
        <v>0</v>
      </c>
    </row>
    <row r="272" spans="1:25" s="232" customFormat="1" ht="18.600000000000001" hidden="1" thickBot="1">
      <c r="A272" s="148">
        <v>735</v>
      </c>
      <c r="B272" s="52"/>
      <c r="C272" s="55">
        <v>5205</v>
      </c>
      <c r="D272" s="56" t="s">
        <v>157</v>
      </c>
      <c r="E272" s="396">
        <f t="shared" si="68"/>
        <v>0</v>
      </c>
      <c r="F272" s="135">
        <f t="shared" si="68"/>
        <v>0</v>
      </c>
      <c r="G272" s="135">
        <f t="shared" si="68"/>
        <v>0</v>
      </c>
      <c r="H272" s="682">
        <f t="shared" si="68"/>
        <v>0</v>
      </c>
      <c r="I272" s="135">
        <f t="shared" si="68"/>
        <v>0</v>
      </c>
      <c r="J272" s="102" t="str">
        <f t="shared" si="48"/>
        <v/>
      </c>
      <c r="K272" s="129"/>
      <c r="L272" s="230">
        <f t="shared" si="69"/>
        <v>0</v>
      </c>
      <c r="M272" s="231">
        <f t="shared" si="69"/>
        <v>0</v>
      </c>
      <c r="N272" s="231">
        <f t="shared" si="69"/>
        <v>0</v>
      </c>
      <c r="O272" s="231">
        <f t="shared" si="69"/>
        <v>0</v>
      </c>
      <c r="P272" s="129"/>
      <c r="Q272" s="230">
        <f t="shared" si="70"/>
        <v>0</v>
      </c>
      <c r="R272" s="230">
        <f t="shared" si="70"/>
        <v>0</v>
      </c>
      <c r="S272" s="230">
        <f t="shared" si="70"/>
        <v>0</v>
      </c>
      <c r="T272" s="230">
        <f t="shared" si="70"/>
        <v>0</v>
      </c>
      <c r="U272" s="230">
        <f t="shared" si="70"/>
        <v>0</v>
      </c>
      <c r="V272" s="230">
        <f t="shared" si="70"/>
        <v>0</v>
      </c>
      <c r="W272" s="230">
        <f t="shared" si="70"/>
        <v>0</v>
      </c>
      <c r="X272" s="207">
        <f t="shared" si="47"/>
        <v>0</v>
      </c>
    </row>
    <row r="273" spans="1:68" s="232" customFormat="1" ht="18.600000000000001" thickBot="1">
      <c r="A273" s="148">
        <v>740</v>
      </c>
      <c r="B273" s="52"/>
      <c r="C273" s="55">
        <v>5206</v>
      </c>
      <c r="D273" s="56" t="s">
        <v>158</v>
      </c>
      <c r="E273" s="396">
        <f t="shared" si="68"/>
        <v>0</v>
      </c>
      <c r="F273" s="135">
        <f t="shared" si="68"/>
        <v>107350</v>
      </c>
      <c r="G273" s="135">
        <f t="shared" si="68"/>
        <v>120600</v>
      </c>
      <c r="H273" s="682">
        <f t="shared" si="68"/>
        <v>120600</v>
      </c>
      <c r="I273" s="135">
        <f t="shared" si="68"/>
        <v>120600</v>
      </c>
      <c r="J273" s="102">
        <f t="shared" si="48"/>
        <v>1</v>
      </c>
      <c r="K273" s="129"/>
      <c r="L273" s="230">
        <f t="shared" si="69"/>
        <v>0</v>
      </c>
      <c r="M273" s="231">
        <f t="shared" si="69"/>
        <v>0</v>
      </c>
      <c r="N273" s="231">
        <f t="shared" si="69"/>
        <v>120600</v>
      </c>
      <c r="O273" s="231">
        <f t="shared" si="69"/>
        <v>-120600</v>
      </c>
      <c r="P273" s="129"/>
      <c r="Q273" s="230">
        <f t="shared" si="70"/>
        <v>0</v>
      </c>
      <c r="R273" s="230">
        <f t="shared" si="70"/>
        <v>0</v>
      </c>
      <c r="S273" s="230">
        <f t="shared" si="70"/>
        <v>120600</v>
      </c>
      <c r="T273" s="230">
        <f t="shared" si="70"/>
        <v>-120600</v>
      </c>
      <c r="U273" s="230">
        <f t="shared" si="70"/>
        <v>0</v>
      </c>
      <c r="V273" s="230">
        <f t="shared" si="70"/>
        <v>0</v>
      </c>
      <c r="W273" s="230">
        <f t="shared" si="70"/>
        <v>0</v>
      </c>
      <c r="X273" s="207">
        <f t="shared" si="47"/>
        <v>-120600</v>
      </c>
    </row>
    <row r="274" spans="1:68" s="232" customFormat="1" ht="18.600000000000001" hidden="1" thickBot="1">
      <c r="A274" s="148">
        <v>745</v>
      </c>
      <c r="B274" s="52"/>
      <c r="C274" s="57">
        <v>5219</v>
      </c>
      <c r="D274" s="58" t="s">
        <v>159</v>
      </c>
      <c r="E274" s="396">
        <f t="shared" si="68"/>
        <v>0</v>
      </c>
      <c r="F274" s="135">
        <f t="shared" si="68"/>
        <v>0</v>
      </c>
      <c r="G274" s="135">
        <f t="shared" si="68"/>
        <v>0</v>
      </c>
      <c r="H274" s="682">
        <f t="shared" si="68"/>
        <v>0</v>
      </c>
      <c r="I274" s="135">
        <f t="shared" si="68"/>
        <v>0</v>
      </c>
      <c r="J274" s="102" t="str">
        <f t="shared" si="48"/>
        <v/>
      </c>
      <c r="K274" s="129"/>
      <c r="L274" s="230">
        <f t="shared" si="69"/>
        <v>0</v>
      </c>
      <c r="M274" s="231">
        <f t="shared" si="69"/>
        <v>0</v>
      </c>
      <c r="N274" s="231">
        <f t="shared" si="69"/>
        <v>0</v>
      </c>
      <c r="O274" s="231">
        <f t="shared" si="69"/>
        <v>0</v>
      </c>
      <c r="P274" s="129"/>
      <c r="Q274" s="230">
        <f t="shared" si="70"/>
        <v>0</v>
      </c>
      <c r="R274" s="230">
        <f t="shared" si="70"/>
        <v>0</v>
      </c>
      <c r="S274" s="230">
        <f t="shared" si="70"/>
        <v>0</v>
      </c>
      <c r="T274" s="230">
        <f t="shared" si="70"/>
        <v>0</v>
      </c>
      <c r="U274" s="230">
        <f t="shared" si="70"/>
        <v>0</v>
      </c>
      <c r="V274" s="230">
        <f t="shared" si="70"/>
        <v>0</v>
      </c>
      <c r="W274" s="230">
        <f t="shared" si="70"/>
        <v>0</v>
      </c>
      <c r="X274" s="207">
        <f t="shared" si="47"/>
        <v>0</v>
      </c>
    </row>
    <row r="275" spans="1:68" s="229" customFormat="1" ht="18.600000000000001" hidden="1" thickBot="1">
      <c r="A275" s="147">
        <v>750</v>
      </c>
      <c r="B275" s="51">
        <v>5300</v>
      </c>
      <c r="C275" s="728" t="s">
        <v>160</v>
      </c>
      <c r="D275" s="728"/>
      <c r="E275" s="397">
        <f>SUMIF($B$594:$B$12300,$B275,E$594:E$12300)</f>
        <v>0</v>
      </c>
      <c r="F275" s="211">
        <f>SUMIF($B$594:$B$12300,$B275,F$594:F$12300)</f>
        <v>0</v>
      </c>
      <c r="G275" s="211">
        <f>SUMIF($B$594:$B$12300,$B275,G$594:G$12300)</f>
        <v>0</v>
      </c>
      <c r="H275" s="684">
        <f>SUMIF($B$594:$B$12300,$B275,H$594:H$12300)</f>
        <v>0</v>
      </c>
      <c r="I275" s="211">
        <f>SUMIF($B$594:$B$12300,$B275,I$594:I$12300)</f>
        <v>0</v>
      </c>
      <c r="J275" s="102" t="str">
        <f t="shared" si="48"/>
        <v/>
      </c>
      <c r="K275" s="129"/>
      <c r="L275" s="227">
        <f>SUMIF($B$594:$B$12300,$B275,L$594:L$12300)</f>
        <v>0</v>
      </c>
      <c r="M275" s="228">
        <f>SUMIF($B$594:$B$12300,$B275,M$594:M$12300)</f>
        <v>0</v>
      </c>
      <c r="N275" s="228">
        <f>SUMIF($B$594:$B$12300,$B275,N$594:N$12300)</f>
        <v>0</v>
      </c>
      <c r="O275" s="228">
        <f>SUMIF($B$594:$B$12300,$B275,O$594:O$12300)</f>
        <v>0</v>
      </c>
      <c r="P275" s="129"/>
      <c r="Q275" s="227">
        <f t="shared" ref="Q275:W275" si="71">SUMIF($B$594:$B$12300,$B275,Q$594:Q$12300)</f>
        <v>0</v>
      </c>
      <c r="R275" s="227">
        <f t="shared" si="71"/>
        <v>0</v>
      </c>
      <c r="S275" s="227">
        <f t="shared" si="71"/>
        <v>0</v>
      </c>
      <c r="T275" s="227">
        <f t="shared" si="71"/>
        <v>0</v>
      </c>
      <c r="U275" s="227">
        <f t="shared" si="71"/>
        <v>0</v>
      </c>
      <c r="V275" s="227">
        <f t="shared" si="71"/>
        <v>0</v>
      </c>
      <c r="W275" s="227">
        <f t="shared" si="71"/>
        <v>0</v>
      </c>
      <c r="X275" s="207">
        <f t="shared" si="47"/>
        <v>0</v>
      </c>
      <c r="Y275" s="232"/>
    </row>
    <row r="276" spans="1:68" s="232" customFormat="1" ht="18.600000000000001" hidden="1" thickBot="1">
      <c r="A276" s="148">
        <v>755</v>
      </c>
      <c r="B276" s="52"/>
      <c r="C276" s="53">
        <v>5301</v>
      </c>
      <c r="D276" s="54" t="s">
        <v>1288</v>
      </c>
      <c r="E276" s="396">
        <f t="shared" ref="E276:I277" si="72">SUMIF($C$594:$C$12300,$C276,E$594:E$12300)</f>
        <v>0</v>
      </c>
      <c r="F276" s="135">
        <f t="shared" si="72"/>
        <v>0</v>
      </c>
      <c r="G276" s="135">
        <f t="shared" si="72"/>
        <v>0</v>
      </c>
      <c r="H276" s="682">
        <f t="shared" si="72"/>
        <v>0</v>
      </c>
      <c r="I276" s="135">
        <f t="shared" si="72"/>
        <v>0</v>
      </c>
      <c r="J276" s="102" t="str">
        <f t="shared" si="48"/>
        <v/>
      </c>
      <c r="K276" s="129"/>
      <c r="L276" s="230">
        <f t="shared" ref="L276:O277" si="73">SUMIF($C$594:$C$12300,$C276,L$594:L$12300)</f>
        <v>0</v>
      </c>
      <c r="M276" s="231">
        <f t="shared" si="73"/>
        <v>0</v>
      </c>
      <c r="N276" s="231">
        <f t="shared" si="73"/>
        <v>0</v>
      </c>
      <c r="O276" s="231">
        <f t="shared" si="73"/>
        <v>0</v>
      </c>
      <c r="P276" s="129"/>
      <c r="Q276" s="230">
        <f t="shared" ref="Q276:W277" si="74">SUMIF($C$594:$C$12300,$C276,Q$594:Q$12300)</f>
        <v>0</v>
      </c>
      <c r="R276" s="230">
        <f t="shared" si="74"/>
        <v>0</v>
      </c>
      <c r="S276" s="230">
        <f t="shared" si="74"/>
        <v>0</v>
      </c>
      <c r="T276" s="230">
        <f t="shared" si="74"/>
        <v>0</v>
      </c>
      <c r="U276" s="230">
        <f t="shared" si="74"/>
        <v>0</v>
      </c>
      <c r="V276" s="230">
        <f t="shared" si="74"/>
        <v>0</v>
      </c>
      <c r="W276" s="230">
        <f t="shared" si="74"/>
        <v>0</v>
      </c>
      <c r="X276" s="207">
        <f t="shared" si="47"/>
        <v>0</v>
      </c>
    </row>
    <row r="277" spans="1:68" s="232" customFormat="1" ht="18.600000000000001" hidden="1" thickBot="1">
      <c r="A277" s="148">
        <v>760</v>
      </c>
      <c r="B277" s="52"/>
      <c r="C277" s="57">
        <v>5309</v>
      </c>
      <c r="D277" s="58" t="s">
        <v>161</v>
      </c>
      <c r="E277" s="396">
        <f t="shared" si="72"/>
        <v>0</v>
      </c>
      <c r="F277" s="135">
        <f t="shared" si="72"/>
        <v>0</v>
      </c>
      <c r="G277" s="135">
        <f t="shared" si="72"/>
        <v>0</v>
      </c>
      <c r="H277" s="682">
        <f t="shared" si="72"/>
        <v>0</v>
      </c>
      <c r="I277" s="135">
        <f t="shared" si="72"/>
        <v>0</v>
      </c>
      <c r="J277" s="102" t="str">
        <f t="shared" si="48"/>
        <v/>
      </c>
      <c r="K277" s="129"/>
      <c r="L277" s="230">
        <f t="shared" si="73"/>
        <v>0</v>
      </c>
      <c r="M277" s="231">
        <f t="shared" si="73"/>
        <v>0</v>
      </c>
      <c r="N277" s="231">
        <f t="shared" si="73"/>
        <v>0</v>
      </c>
      <c r="O277" s="231">
        <f t="shared" si="73"/>
        <v>0</v>
      </c>
      <c r="P277" s="129"/>
      <c r="Q277" s="230">
        <f t="shared" si="74"/>
        <v>0</v>
      </c>
      <c r="R277" s="230">
        <f t="shared" si="74"/>
        <v>0</v>
      </c>
      <c r="S277" s="230">
        <f t="shared" si="74"/>
        <v>0</v>
      </c>
      <c r="T277" s="230">
        <f t="shared" si="74"/>
        <v>0</v>
      </c>
      <c r="U277" s="230">
        <f t="shared" si="74"/>
        <v>0</v>
      </c>
      <c r="V277" s="230">
        <f t="shared" si="74"/>
        <v>0</v>
      </c>
      <c r="W277" s="230">
        <f t="shared" si="74"/>
        <v>0</v>
      </c>
      <c r="X277" s="207">
        <f t="shared" si="47"/>
        <v>0</v>
      </c>
      <c r="Y277" s="229"/>
    </row>
    <row r="278" spans="1:68" s="229" customFormat="1" ht="18.600000000000001" hidden="1" thickBot="1">
      <c r="A278" s="147">
        <v>765</v>
      </c>
      <c r="B278" s="51">
        <v>5400</v>
      </c>
      <c r="C278" s="729" t="s">
        <v>252</v>
      </c>
      <c r="D278" s="729"/>
      <c r="E278" s="397">
        <f t="shared" ref="E278:I279" si="75">SUMIF($B$594:$B$12300,$B278,E$594:E$12300)</f>
        <v>0</v>
      </c>
      <c r="F278" s="211">
        <f t="shared" si="75"/>
        <v>0</v>
      </c>
      <c r="G278" s="211">
        <f t="shared" si="75"/>
        <v>0</v>
      </c>
      <c r="H278" s="684">
        <f t="shared" si="75"/>
        <v>0</v>
      </c>
      <c r="I278" s="211">
        <f t="shared" si="75"/>
        <v>0</v>
      </c>
      <c r="J278" s="102" t="str">
        <f t="shared" si="48"/>
        <v/>
      </c>
      <c r="K278" s="129"/>
      <c r="L278" s="227">
        <f t="shared" ref="L278:O279" si="76">SUMIF($B$594:$B$12300,$B278,L$594:L$12300)</f>
        <v>0</v>
      </c>
      <c r="M278" s="228">
        <f t="shared" si="76"/>
        <v>0</v>
      </c>
      <c r="N278" s="228">
        <f t="shared" si="76"/>
        <v>0</v>
      </c>
      <c r="O278" s="228">
        <f t="shared" si="76"/>
        <v>0</v>
      </c>
      <c r="P278" s="129"/>
      <c r="Q278" s="227">
        <f t="shared" ref="Q278:W279" si="77">SUMIF($B$594:$B$12300,$B278,Q$594:Q$12300)</f>
        <v>0</v>
      </c>
      <c r="R278" s="227">
        <f t="shared" si="77"/>
        <v>0</v>
      </c>
      <c r="S278" s="227">
        <f t="shared" si="77"/>
        <v>0</v>
      </c>
      <c r="T278" s="227">
        <f t="shared" si="77"/>
        <v>0</v>
      </c>
      <c r="U278" s="227">
        <f t="shared" si="77"/>
        <v>0</v>
      </c>
      <c r="V278" s="227">
        <f t="shared" si="77"/>
        <v>0</v>
      </c>
      <c r="W278" s="227">
        <f t="shared" si="77"/>
        <v>0</v>
      </c>
      <c r="X278" s="207">
        <f t="shared" si="47"/>
        <v>0</v>
      </c>
      <c r="Y278" s="232"/>
    </row>
    <row r="279" spans="1:68" s="132" customFormat="1" ht="18.600000000000001" hidden="1" thickBot="1">
      <c r="A279" s="147">
        <v>775</v>
      </c>
      <c r="B279" s="10">
        <v>5500</v>
      </c>
      <c r="C279" s="730" t="s">
        <v>253</v>
      </c>
      <c r="D279" s="730"/>
      <c r="E279" s="397">
        <f t="shared" si="75"/>
        <v>0</v>
      </c>
      <c r="F279" s="211">
        <f t="shared" si="75"/>
        <v>0</v>
      </c>
      <c r="G279" s="211">
        <f t="shared" si="75"/>
        <v>0</v>
      </c>
      <c r="H279" s="684">
        <f t="shared" si="75"/>
        <v>0</v>
      </c>
      <c r="I279" s="211">
        <f t="shared" si="75"/>
        <v>0</v>
      </c>
      <c r="J279" s="102" t="str">
        <f t="shared" si="48"/>
        <v/>
      </c>
      <c r="K279" s="129"/>
      <c r="L279" s="212">
        <f t="shared" si="76"/>
        <v>0</v>
      </c>
      <c r="M279" s="213">
        <f t="shared" si="76"/>
        <v>0</v>
      </c>
      <c r="N279" s="213">
        <f t="shared" si="76"/>
        <v>0</v>
      </c>
      <c r="O279" s="213">
        <f t="shared" si="76"/>
        <v>0</v>
      </c>
      <c r="P279" s="129"/>
      <c r="Q279" s="212">
        <f t="shared" si="77"/>
        <v>0</v>
      </c>
      <c r="R279" s="212">
        <f t="shared" si="77"/>
        <v>0</v>
      </c>
      <c r="S279" s="212">
        <f t="shared" si="77"/>
        <v>0</v>
      </c>
      <c r="T279" s="212">
        <f t="shared" si="77"/>
        <v>0</v>
      </c>
      <c r="U279" s="212">
        <f t="shared" si="77"/>
        <v>0</v>
      </c>
      <c r="V279" s="212">
        <f t="shared" si="77"/>
        <v>0</v>
      </c>
      <c r="W279" s="212">
        <f t="shared" si="77"/>
        <v>0</v>
      </c>
      <c r="X279" s="207">
        <f t="shared" si="47"/>
        <v>0</v>
      </c>
      <c r="Y279" s="232"/>
    </row>
    <row r="280" spans="1:68" ht="18.600000000000001" hidden="1" thickBot="1">
      <c r="A280" s="148">
        <v>780</v>
      </c>
      <c r="B280" s="49"/>
      <c r="C280" s="15">
        <v>5501</v>
      </c>
      <c r="D280" s="39" t="s">
        <v>254</v>
      </c>
      <c r="E280" s="396">
        <f t="shared" ref="E280:I283" si="78">SUMIF($C$594:$C$12300,$C280,E$594:E$12300)</f>
        <v>0</v>
      </c>
      <c r="F280" s="135">
        <f t="shared" si="78"/>
        <v>0</v>
      </c>
      <c r="G280" s="135">
        <f t="shared" si="78"/>
        <v>0</v>
      </c>
      <c r="H280" s="682">
        <f t="shared" si="78"/>
        <v>0</v>
      </c>
      <c r="I280" s="135">
        <f t="shared" si="78"/>
        <v>0</v>
      </c>
      <c r="J280" s="102" t="str">
        <f t="shared" si="48"/>
        <v/>
      </c>
      <c r="K280" s="129"/>
      <c r="L280" s="208">
        <f t="shared" ref="L280:O283" si="79">SUMIF($C$594:$C$12300,$C280,L$594:L$12300)</f>
        <v>0</v>
      </c>
      <c r="M280" s="209">
        <f t="shared" si="79"/>
        <v>0</v>
      </c>
      <c r="N280" s="209">
        <f t="shared" si="79"/>
        <v>0</v>
      </c>
      <c r="O280" s="209">
        <f t="shared" si="79"/>
        <v>0</v>
      </c>
      <c r="P280" s="129"/>
      <c r="Q280" s="208">
        <f t="shared" ref="Q280:W283" si="80">SUMIF($C$594:$C$12300,$C280,Q$594:Q$12300)</f>
        <v>0</v>
      </c>
      <c r="R280" s="208">
        <f t="shared" si="80"/>
        <v>0</v>
      </c>
      <c r="S280" s="208">
        <f t="shared" si="80"/>
        <v>0</v>
      </c>
      <c r="T280" s="208">
        <f t="shared" si="80"/>
        <v>0</v>
      </c>
      <c r="U280" s="208">
        <f t="shared" si="80"/>
        <v>0</v>
      </c>
      <c r="V280" s="208">
        <f t="shared" si="80"/>
        <v>0</v>
      </c>
      <c r="W280" s="208">
        <f t="shared" si="80"/>
        <v>0</v>
      </c>
      <c r="X280" s="207">
        <f t="shared" si="47"/>
        <v>0</v>
      </c>
      <c r="Y280" s="229"/>
    </row>
    <row r="281" spans="1:68" ht="18.600000000000001" hidden="1" thickBot="1">
      <c r="A281" s="148">
        <v>785</v>
      </c>
      <c r="B281" s="49"/>
      <c r="C281" s="7">
        <v>5502</v>
      </c>
      <c r="D281" s="16" t="s">
        <v>255</v>
      </c>
      <c r="E281" s="396">
        <f t="shared" si="78"/>
        <v>0</v>
      </c>
      <c r="F281" s="135">
        <f t="shared" si="78"/>
        <v>0</v>
      </c>
      <c r="G281" s="135">
        <f t="shared" si="78"/>
        <v>0</v>
      </c>
      <c r="H281" s="682">
        <f t="shared" si="78"/>
        <v>0</v>
      </c>
      <c r="I281" s="135">
        <f t="shared" si="78"/>
        <v>0</v>
      </c>
      <c r="J281" s="102" t="str">
        <f t="shared" si="48"/>
        <v/>
      </c>
      <c r="K281" s="129"/>
      <c r="L281" s="208">
        <f t="shared" si="79"/>
        <v>0</v>
      </c>
      <c r="M281" s="209">
        <f t="shared" si="79"/>
        <v>0</v>
      </c>
      <c r="N281" s="209">
        <f t="shared" si="79"/>
        <v>0</v>
      </c>
      <c r="O281" s="209">
        <f t="shared" si="79"/>
        <v>0</v>
      </c>
      <c r="P281" s="129"/>
      <c r="Q281" s="208">
        <f t="shared" si="80"/>
        <v>0</v>
      </c>
      <c r="R281" s="208">
        <f t="shared" si="80"/>
        <v>0</v>
      </c>
      <c r="S281" s="208">
        <f t="shared" si="80"/>
        <v>0</v>
      </c>
      <c r="T281" s="208">
        <f t="shared" si="80"/>
        <v>0</v>
      </c>
      <c r="U281" s="208">
        <f t="shared" si="80"/>
        <v>0</v>
      </c>
      <c r="V281" s="208">
        <f t="shared" si="80"/>
        <v>0</v>
      </c>
      <c r="W281" s="208">
        <f t="shared" si="80"/>
        <v>0</v>
      </c>
      <c r="X281" s="207">
        <f t="shared" si="47"/>
        <v>0</v>
      </c>
      <c r="Y281" s="132"/>
    </row>
    <row r="282" spans="1:68" ht="23.25" hidden="1" customHeight="1" thickBot="1">
      <c r="A282" s="148">
        <v>790</v>
      </c>
      <c r="B282" s="49"/>
      <c r="C282" s="7">
        <v>5503</v>
      </c>
      <c r="D282" s="9" t="s">
        <v>256</v>
      </c>
      <c r="E282" s="396">
        <f t="shared" si="78"/>
        <v>0</v>
      </c>
      <c r="F282" s="135">
        <f t="shared" si="78"/>
        <v>0</v>
      </c>
      <c r="G282" s="135">
        <f t="shared" si="78"/>
        <v>0</v>
      </c>
      <c r="H282" s="682">
        <f t="shared" si="78"/>
        <v>0</v>
      </c>
      <c r="I282" s="135">
        <f t="shared" si="78"/>
        <v>0</v>
      </c>
      <c r="J282" s="102" t="str">
        <f t="shared" si="48"/>
        <v/>
      </c>
      <c r="K282" s="129"/>
      <c r="L282" s="208">
        <f t="shared" si="79"/>
        <v>0</v>
      </c>
      <c r="M282" s="209">
        <f t="shared" si="79"/>
        <v>0</v>
      </c>
      <c r="N282" s="209">
        <f t="shared" si="79"/>
        <v>0</v>
      </c>
      <c r="O282" s="209">
        <f t="shared" si="79"/>
        <v>0</v>
      </c>
      <c r="P282" s="129"/>
      <c r="Q282" s="208">
        <f t="shared" si="80"/>
        <v>0</v>
      </c>
      <c r="R282" s="208">
        <f t="shared" si="80"/>
        <v>0</v>
      </c>
      <c r="S282" s="208">
        <f t="shared" si="80"/>
        <v>0</v>
      </c>
      <c r="T282" s="208">
        <f t="shared" si="80"/>
        <v>0</v>
      </c>
      <c r="U282" s="208">
        <f t="shared" si="80"/>
        <v>0</v>
      </c>
      <c r="V282" s="208">
        <f t="shared" si="80"/>
        <v>0</v>
      </c>
      <c r="W282" s="208">
        <f t="shared" si="80"/>
        <v>0</v>
      </c>
      <c r="X282" s="207">
        <f t="shared" si="47"/>
        <v>0</v>
      </c>
    </row>
    <row r="283" spans="1:68" ht="18.600000000000001" hidden="1" thickBot="1">
      <c r="A283" s="148">
        <v>795</v>
      </c>
      <c r="B283" s="49"/>
      <c r="C283" s="13">
        <v>5504</v>
      </c>
      <c r="D283" s="17" t="s">
        <v>257</v>
      </c>
      <c r="E283" s="396">
        <f t="shared" si="78"/>
        <v>0</v>
      </c>
      <c r="F283" s="135">
        <f t="shared" si="78"/>
        <v>0</v>
      </c>
      <c r="G283" s="135">
        <f t="shared" si="78"/>
        <v>0</v>
      </c>
      <c r="H283" s="682">
        <f t="shared" si="78"/>
        <v>0</v>
      </c>
      <c r="I283" s="135">
        <f t="shared" si="78"/>
        <v>0</v>
      </c>
      <c r="J283" s="102" t="str">
        <f t="shared" si="48"/>
        <v/>
      </c>
      <c r="K283" s="129"/>
      <c r="L283" s="208">
        <f t="shared" si="79"/>
        <v>0</v>
      </c>
      <c r="M283" s="209">
        <f t="shared" si="79"/>
        <v>0</v>
      </c>
      <c r="N283" s="209">
        <f t="shared" si="79"/>
        <v>0</v>
      </c>
      <c r="O283" s="209">
        <f t="shared" si="79"/>
        <v>0</v>
      </c>
      <c r="P283" s="129"/>
      <c r="Q283" s="208">
        <f t="shared" si="80"/>
        <v>0</v>
      </c>
      <c r="R283" s="208">
        <f t="shared" si="80"/>
        <v>0</v>
      </c>
      <c r="S283" s="208">
        <f t="shared" si="80"/>
        <v>0</v>
      </c>
      <c r="T283" s="208">
        <f t="shared" si="80"/>
        <v>0</v>
      </c>
      <c r="U283" s="208">
        <f t="shared" si="80"/>
        <v>0</v>
      </c>
      <c r="V283" s="208">
        <f t="shared" si="80"/>
        <v>0</v>
      </c>
      <c r="W283" s="208">
        <f t="shared" si="80"/>
        <v>0</v>
      </c>
      <c r="X283" s="207">
        <f t="shared" si="47"/>
        <v>0</v>
      </c>
    </row>
    <row r="284" spans="1:68" s="229" customFormat="1" ht="36.75" hidden="1" customHeight="1" thickBot="1">
      <c r="A284" s="147">
        <v>805</v>
      </c>
      <c r="B284" s="51">
        <v>5700</v>
      </c>
      <c r="C284" s="731" t="s">
        <v>258</v>
      </c>
      <c r="D284" s="732"/>
      <c r="E284" s="397">
        <f>SUMIF($B$594:$B$12300,$B284,E$594:E$12300)</f>
        <v>0</v>
      </c>
      <c r="F284" s="211">
        <f>SUMIF($B$594:$B$12300,$B284,F$594:F$12300)</f>
        <v>0</v>
      </c>
      <c r="G284" s="211">
        <f>SUMIF($B$594:$B$12300,$B284,G$594:G$12300)</f>
        <v>0</v>
      </c>
      <c r="H284" s="684">
        <f>SUMIF($B$594:$B$12300,$B284,H$594:H$12300)</f>
        <v>0</v>
      </c>
      <c r="I284" s="211">
        <f>SUMIF($B$594:$B$12300,$B284,I$594:I$12300)</f>
        <v>0</v>
      </c>
      <c r="J284" s="102" t="str">
        <f t="shared" si="48"/>
        <v/>
      </c>
      <c r="K284" s="129"/>
      <c r="L284" s="227">
        <f>SUMIF($B$594:$B$12300,$B284,L$594:L$12300)</f>
        <v>0</v>
      </c>
      <c r="M284" s="228">
        <f>SUMIF($B$594:$B$12300,$B284,M$594:M$12300)</f>
        <v>0</v>
      </c>
      <c r="N284" s="228">
        <f>SUMIF($B$594:$B$12300,$B284,N$594:N$12300)</f>
        <v>0</v>
      </c>
      <c r="O284" s="228">
        <f>SUMIF($B$594:$B$12300,$B284,O$594:O$12300)</f>
        <v>0</v>
      </c>
      <c r="P284" s="129"/>
      <c r="Q284" s="227">
        <f t="shared" ref="Q284:W284" si="81">SUMIF($B$594:$B$12300,$B284,Q$594:Q$12300)</f>
        <v>0</v>
      </c>
      <c r="R284" s="227">
        <f t="shared" si="81"/>
        <v>0</v>
      </c>
      <c r="S284" s="227">
        <f t="shared" si="81"/>
        <v>0</v>
      </c>
      <c r="T284" s="227">
        <f t="shared" si="81"/>
        <v>0</v>
      </c>
      <c r="U284" s="227">
        <f t="shared" si="81"/>
        <v>0</v>
      </c>
      <c r="V284" s="227">
        <f t="shared" si="81"/>
        <v>0</v>
      </c>
      <c r="W284" s="227">
        <f t="shared" si="81"/>
        <v>0</v>
      </c>
      <c r="X284" s="207">
        <f t="shared" si="47"/>
        <v>0</v>
      </c>
      <c r="Y284" s="96"/>
    </row>
    <row r="285" spans="1:68" s="232" customFormat="1" ht="18.600000000000001" hidden="1" thickBot="1">
      <c r="A285" s="148">
        <v>810</v>
      </c>
      <c r="B285" s="52"/>
      <c r="C285" s="53">
        <v>5701</v>
      </c>
      <c r="D285" s="54" t="s">
        <v>259</v>
      </c>
      <c r="E285" s="396">
        <f t="shared" ref="E285:I287" si="82">SUMIF($C$594:$C$12300,$C285,E$594:E$12300)</f>
        <v>0</v>
      </c>
      <c r="F285" s="135">
        <f t="shared" si="82"/>
        <v>0</v>
      </c>
      <c r="G285" s="135">
        <f t="shared" si="82"/>
        <v>0</v>
      </c>
      <c r="H285" s="682">
        <f t="shared" si="82"/>
        <v>0</v>
      </c>
      <c r="I285" s="135">
        <f t="shared" si="82"/>
        <v>0</v>
      </c>
      <c r="J285" s="102" t="str">
        <f t="shared" si="48"/>
        <v/>
      </c>
      <c r="K285" s="129"/>
      <c r="L285" s="230">
        <f t="shared" ref="L285:O287" si="83">SUMIF($C$594:$C$12300,$C285,L$594:L$12300)</f>
        <v>0</v>
      </c>
      <c r="M285" s="231">
        <f t="shared" si="83"/>
        <v>0</v>
      </c>
      <c r="N285" s="231">
        <f t="shared" si="83"/>
        <v>0</v>
      </c>
      <c r="O285" s="231">
        <f t="shared" si="83"/>
        <v>0</v>
      </c>
      <c r="P285" s="129"/>
      <c r="Q285" s="230">
        <f t="shared" ref="Q285:W287" si="84">SUMIF($C$594:$C$12300,$C285,Q$594:Q$12300)</f>
        <v>0</v>
      </c>
      <c r="R285" s="230">
        <f t="shared" si="84"/>
        <v>0</v>
      </c>
      <c r="S285" s="230">
        <f t="shared" si="84"/>
        <v>0</v>
      </c>
      <c r="T285" s="230">
        <f t="shared" si="84"/>
        <v>0</v>
      </c>
      <c r="U285" s="230">
        <f t="shared" si="84"/>
        <v>0</v>
      </c>
      <c r="V285" s="230">
        <f t="shared" si="84"/>
        <v>0</v>
      </c>
      <c r="W285" s="230">
        <f t="shared" si="84"/>
        <v>0</v>
      </c>
      <c r="X285" s="207">
        <f t="shared" si="47"/>
        <v>0</v>
      </c>
      <c r="Y285" s="96"/>
    </row>
    <row r="286" spans="1:68" s="232" customFormat="1" ht="18.600000000000001" hidden="1" thickBot="1">
      <c r="A286" s="148">
        <v>815</v>
      </c>
      <c r="B286" s="52"/>
      <c r="C286" s="55">
        <v>5702</v>
      </c>
      <c r="D286" s="56" t="s">
        <v>260</v>
      </c>
      <c r="E286" s="396">
        <f t="shared" si="82"/>
        <v>0</v>
      </c>
      <c r="F286" s="135">
        <f t="shared" si="82"/>
        <v>0</v>
      </c>
      <c r="G286" s="135">
        <f t="shared" si="82"/>
        <v>0</v>
      </c>
      <c r="H286" s="682">
        <f t="shared" si="82"/>
        <v>0</v>
      </c>
      <c r="I286" s="135">
        <f t="shared" si="82"/>
        <v>0</v>
      </c>
      <c r="J286" s="102" t="str">
        <f t="shared" si="48"/>
        <v/>
      </c>
      <c r="K286" s="129"/>
      <c r="L286" s="230">
        <f t="shared" si="83"/>
        <v>0</v>
      </c>
      <c r="M286" s="231">
        <f t="shared" si="83"/>
        <v>0</v>
      </c>
      <c r="N286" s="231">
        <f t="shared" si="83"/>
        <v>0</v>
      </c>
      <c r="O286" s="231">
        <f t="shared" si="83"/>
        <v>0</v>
      </c>
      <c r="P286" s="129"/>
      <c r="Q286" s="230">
        <f t="shared" si="84"/>
        <v>0</v>
      </c>
      <c r="R286" s="230">
        <f t="shared" si="84"/>
        <v>0</v>
      </c>
      <c r="S286" s="230">
        <f t="shared" si="84"/>
        <v>0</v>
      </c>
      <c r="T286" s="230">
        <f t="shared" si="84"/>
        <v>0</v>
      </c>
      <c r="U286" s="230">
        <f t="shared" si="84"/>
        <v>0</v>
      </c>
      <c r="V286" s="230">
        <f t="shared" si="84"/>
        <v>0</v>
      </c>
      <c r="W286" s="230">
        <f t="shared" si="84"/>
        <v>0</v>
      </c>
      <c r="X286" s="207">
        <f t="shared" si="47"/>
        <v>0</v>
      </c>
      <c r="Y286" s="229"/>
    </row>
    <row r="287" spans="1:68" s="161" customFormat="1" ht="15.75" hidden="1" customHeight="1" thickBot="1">
      <c r="A287" s="154">
        <v>525</v>
      </c>
      <c r="B287" s="6"/>
      <c r="C287" s="59">
        <v>4071</v>
      </c>
      <c r="D287" s="402" t="s">
        <v>261</v>
      </c>
      <c r="E287" s="396">
        <f t="shared" si="82"/>
        <v>0</v>
      </c>
      <c r="F287" s="135">
        <f t="shared" si="82"/>
        <v>0</v>
      </c>
      <c r="G287" s="135">
        <f t="shared" si="82"/>
        <v>0</v>
      </c>
      <c r="H287" s="682">
        <f t="shared" si="82"/>
        <v>0</v>
      </c>
      <c r="I287" s="135">
        <f t="shared" si="82"/>
        <v>0</v>
      </c>
      <c r="J287" s="102" t="str">
        <f t="shared" si="48"/>
        <v/>
      </c>
      <c r="K287" s="129"/>
      <c r="L287" s="233">
        <f t="shared" si="83"/>
        <v>0</v>
      </c>
      <c r="M287" s="234">
        <f t="shared" si="83"/>
        <v>0</v>
      </c>
      <c r="N287" s="234">
        <f t="shared" si="83"/>
        <v>0</v>
      </c>
      <c r="O287" s="234">
        <f t="shared" si="83"/>
        <v>0</v>
      </c>
      <c r="P287" s="129"/>
      <c r="Q287" s="233">
        <f t="shared" si="84"/>
        <v>0</v>
      </c>
      <c r="R287" s="233">
        <f t="shared" si="84"/>
        <v>0</v>
      </c>
      <c r="S287" s="233">
        <f t="shared" si="84"/>
        <v>0</v>
      </c>
      <c r="T287" s="233">
        <f t="shared" si="84"/>
        <v>0</v>
      </c>
      <c r="U287" s="233">
        <f t="shared" si="84"/>
        <v>0</v>
      </c>
      <c r="V287" s="233">
        <f t="shared" si="84"/>
        <v>0</v>
      </c>
      <c r="W287" s="233">
        <f t="shared" si="84"/>
        <v>0</v>
      </c>
      <c r="X287" s="207">
        <f t="shared" si="47"/>
        <v>0</v>
      </c>
      <c r="Y287" s="232"/>
      <c r="Z287" s="158"/>
      <c r="AA287" s="157"/>
      <c r="AB287" s="158"/>
      <c r="AC287" s="158"/>
      <c r="AD287" s="157"/>
      <c r="AE287" s="158"/>
      <c r="AF287" s="158"/>
      <c r="AG287" s="157"/>
      <c r="AH287" s="159"/>
      <c r="AI287" s="159"/>
      <c r="AJ287" s="155"/>
      <c r="AK287" s="158"/>
      <c r="AL287" s="158"/>
      <c r="AM287" s="157"/>
      <c r="AN287" s="158"/>
      <c r="AO287" s="158"/>
      <c r="AP287" s="157"/>
      <c r="AQ287" s="158"/>
      <c r="AR287" s="158"/>
      <c r="AS287" s="157"/>
      <c r="AT287" s="158"/>
      <c r="AU287" s="158"/>
      <c r="AV287" s="157"/>
      <c r="AW287" s="158"/>
      <c r="AX287" s="158"/>
      <c r="AY287" s="160"/>
      <c r="AZ287" s="158"/>
      <c r="BA287" s="158"/>
      <c r="BB287" s="157"/>
      <c r="BC287" s="158"/>
      <c r="BD287" s="158"/>
      <c r="BE287" s="157"/>
      <c r="BF287" s="158"/>
      <c r="BG287" s="157"/>
      <c r="BH287" s="160"/>
      <c r="BI287" s="157"/>
      <c r="BJ287" s="157"/>
      <c r="BK287" s="158"/>
      <c r="BL287" s="158"/>
      <c r="BM287" s="157"/>
      <c r="BN287" s="158"/>
      <c r="BP287" s="158"/>
    </row>
    <row r="288" spans="1:68" s="132" customFormat="1" ht="18.600000000000001" hidden="1" thickBot="1">
      <c r="A288" s="147">
        <v>820</v>
      </c>
      <c r="B288" s="236">
        <v>98</v>
      </c>
      <c r="C288" s="733" t="s">
        <v>262</v>
      </c>
      <c r="D288" s="734"/>
      <c r="E288" s="397">
        <f>SUMIF($B$594:$B$12300,$B288,E$594:E$12300)</f>
        <v>0</v>
      </c>
      <c r="F288" s="211">
        <f>SUMIF($B$594:$B$12300,$B288,F$594:F$12300)</f>
        <v>20690</v>
      </c>
      <c r="G288" s="211">
        <f>SUMIF($B$594:$B$12300,$B288,G$594:G$12300)</f>
        <v>0</v>
      </c>
      <c r="H288" s="684">
        <f>SUMIF($B$594:$B$12300,$B288,H$594:H$12300)</f>
        <v>0</v>
      </c>
      <c r="I288" s="211">
        <f>SUMIF($B$594:$B$12300,$B288,I$594:I$12300)</f>
        <v>0</v>
      </c>
      <c r="J288" s="102" t="str">
        <f t="shared" si="48"/>
        <v/>
      </c>
      <c r="K288" s="129"/>
      <c r="L288" s="212">
        <f>SUMIF($B$594:$B$12300,$B288,L$594:L$12300)</f>
        <v>0</v>
      </c>
      <c r="M288" s="213">
        <f>SUMIF($B$594:$B$12300,$B288,M$594:M$12300)</f>
        <v>0</v>
      </c>
      <c r="N288" s="213">
        <f>SUMIF($B$594:$B$12300,$B288,N$594:N$12300)</f>
        <v>0</v>
      </c>
      <c r="O288" s="213">
        <f>SUMIF($B$594:$B$12300,$B288,O$594:O$12300)</f>
        <v>0</v>
      </c>
      <c r="P288" s="129"/>
      <c r="Q288" s="212">
        <f t="shared" ref="Q288:W288" si="85">SUMIF($B$594:$B$12300,$B288,Q$594:Q$12300)</f>
        <v>0</v>
      </c>
      <c r="R288" s="212">
        <f t="shared" si="85"/>
        <v>0</v>
      </c>
      <c r="S288" s="212">
        <f t="shared" si="85"/>
        <v>0</v>
      </c>
      <c r="T288" s="212">
        <f t="shared" si="85"/>
        <v>0</v>
      </c>
      <c r="U288" s="212">
        <f t="shared" si="85"/>
        <v>0</v>
      </c>
      <c r="V288" s="212">
        <f t="shared" si="85"/>
        <v>0</v>
      </c>
      <c r="W288" s="212">
        <f t="shared" si="85"/>
        <v>0</v>
      </c>
      <c r="X288" s="207">
        <f t="shared" si="47"/>
        <v>0</v>
      </c>
      <c r="Y288" s="158"/>
    </row>
    <row r="289" spans="1:25" ht="16.8" hidden="1" thickBot="1">
      <c r="A289" s="148">
        <v>821</v>
      </c>
      <c r="B289" s="61"/>
      <c r="C289" s="237" t="s">
        <v>263</v>
      </c>
      <c r="D289" s="238"/>
      <c r="E289" s="314"/>
      <c r="F289" s="314"/>
      <c r="G289" s="314"/>
      <c r="H289" s="685"/>
      <c r="I289" s="239"/>
      <c r="J289" s="102" t="str">
        <f t="shared" si="48"/>
        <v/>
      </c>
      <c r="K289" s="129"/>
      <c r="L289" s="240"/>
      <c r="M289" s="241"/>
      <c r="N289" s="241"/>
      <c r="O289" s="241"/>
      <c r="P289" s="129"/>
      <c r="Q289" s="240"/>
      <c r="R289" s="240"/>
      <c r="S289" s="240"/>
      <c r="T289" s="240"/>
      <c r="U289" s="240"/>
      <c r="V289" s="240"/>
      <c r="W289" s="240"/>
      <c r="X289" s="242"/>
      <c r="Y289" s="232"/>
    </row>
    <row r="290" spans="1:25" ht="16.8" hidden="1" thickBot="1">
      <c r="A290" s="148">
        <v>822</v>
      </c>
      <c r="B290" s="61"/>
      <c r="C290" s="243" t="s">
        <v>264</v>
      </c>
      <c r="D290" s="235"/>
      <c r="E290" s="302"/>
      <c r="F290" s="302"/>
      <c r="G290" s="302"/>
      <c r="H290" s="686"/>
      <c r="I290" s="200"/>
      <c r="J290" s="102" t="str">
        <f t="shared" si="48"/>
        <v/>
      </c>
      <c r="K290" s="129"/>
      <c r="L290" s="244"/>
      <c r="M290" s="245"/>
      <c r="N290" s="245"/>
      <c r="O290" s="245"/>
      <c r="P290" s="129"/>
      <c r="Q290" s="244"/>
      <c r="R290" s="244"/>
      <c r="S290" s="244"/>
      <c r="T290" s="244"/>
      <c r="U290" s="244"/>
      <c r="V290" s="244"/>
      <c r="W290" s="244"/>
      <c r="X290" s="246"/>
      <c r="Y290" s="132"/>
    </row>
    <row r="291" spans="1:25" ht="16.8" hidden="1" thickBot="1">
      <c r="A291" s="148">
        <v>823</v>
      </c>
      <c r="B291" s="62"/>
      <c r="C291" s="247" t="s">
        <v>265</v>
      </c>
      <c r="D291" s="248"/>
      <c r="E291" s="315"/>
      <c r="F291" s="315"/>
      <c r="G291" s="315"/>
      <c r="H291" s="687"/>
      <c r="I291" s="202"/>
      <c r="J291" s="102" t="str">
        <f t="shared" si="48"/>
        <v/>
      </c>
      <c r="K291" s="129"/>
      <c r="L291" s="249"/>
      <c r="M291" s="250"/>
      <c r="N291" s="250"/>
      <c r="O291" s="250"/>
      <c r="P291" s="129"/>
      <c r="Q291" s="249"/>
      <c r="R291" s="249"/>
      <c r="S291" s="249"/>
      <c r="T291" s="249"/>
      <c r="U291" s="249"/>
      <c r="V291" s="249"/>
      <c r="W291" s="249"/>
      <c r="X291" s="251"/>
    </row>
    <row r="292" spans="1:25" ht="18.600000000000001" thickBot="1">
      <c r="A292" s="148">
        <v>825</v>
      </c>
      <c r="B292" s="63"/>
      <c r="C292" s="32" t="s">
        <v>484</v>
      </c>
      <c r="D292" s="64" t="s">
        <v>266</v>
      </c>
      <c r="E292" s="165">
        <f>SUMIF($C$594:$C$12300,$C292,E$594:E$12300)</f>
        <v>0</v>
      </c>
      <c r="F292" s="252">
        <f>SUMIF($C$594:$C$12300,$C292,F$594:F$12300)</f>
        <v>979695</v>
      </c>
      <c r="G292" s="252">
        <f>SUMIF($C$594:$C$12300,$C292,G$594:G$12300)</f>
        <v>770500</v>
      </c>
      <c r="H292" s="688">
        <f>SUMIF($C$594:$C$12300,$C292,H$594:H$12300)</f>
        <v>762480</v>
      </c>
      <c r="I292" s="252">
        <f>SUMIF($C$594:$C$12300,$C292,I$594:I$12300)</f>
        <v>768500</v>
      </c>
      <c r="J292" s="102">
        <v>1</v>
      </c>
      <c r="L292" s="253">
        <f>SUMIF($C$594:$C$12300,$C292,L$594:L$12300)</f>
        <v>0</v>
      </c>
      <c r="M292" s="253">
        <f>SUMIF($C$594:$C$12300,$C292,M$594:M$12300)</f>
        <v>0</v>
      </c>
      <c r="N292" s="253">
        <f>SUMIF($C$594:$C$12300,$C292,N$594:N$12300)</f>
        <v>768500</v>
      </c>
      <c r="O292" s="253">
        <f>SUMIF($C$594:$C$12300,$C292,O$594:O$12300)</f>
        <v>-768500</v>
      </c>
      <c r="P292" s="103"/>
      <c r="Q292" s="253">
        <f t="shared" ref="Q292:W292" si="86">SUMIF($C$594:$C$12300,$C292,Q$594:Q$12300)</f>
        <v>0</v>
      </c>
      <c r="R292" s="253">
        <f t="shared" si="86"/>
        <v>0</v>
      </c>
      <c r="S292" s="253">
        <f t="shared" si="86"/>
        <v>602230</v>
      </c>
      <c r="T292" s="253">
        <f t="shared" si="86"/>
        <v>-602230</v>
      </c>
      <c r="U292" s="253">
        <f t="shared" si="86"/>
        <v>0</v>
      </c>
      <c r="V292" s="253">
        <f t="shared" si="86"/>
        <v>0</v>
      </c>
      <c r="W292" s="253">
        <f t="shared" si="86"/>
        <v>0</v>
      </c>
      <c r="X292" s="207">
        <f>T292-U292-V292-W292</f>
        <v>-602230</v>
      </c>
    </row>
    <row r="293" spans="1:25" ht="13.5" customHeight="1">
      <c r="A293" s="148"/>
      <c r="B293" s="22"/>
      <c r="C293" s="65"/>
      <c r="J293" s="102">
        <v>1</v>
      </c>
      <c r="P293" s="104"/>
    </row>
    <row r="294" spans="1:25">
      <c r="A294" s="148"/>
      <c r="C294" s="108"/>
      <c r="D294" s="109"/>
      <c r="E294" s="167"/>
      <c r="F294" s="167"/>
      <c r="G294" s="167"/>
      <c r="H294" s="676"/>
      <c r="I294" s="167"/>
      <c r="J294" s="102">
        <v>1</v>
      </c>
      <c r="L294" s="167"/>
      <c r="M294" s="167"/>
      <c r="N294" s="173"/>
      <c r="O294" s="173"/>
      <c r="P294" s="104"/>
      <c r="Q294" s="167"/>
      <c r="R294" s="167"/>
      <c r="S294" s="173"/>
      <c r="T294" s="173"/>
      <c r="U294" s="167"/>
      <c r="V294" s="173"/>
      <c r="W294" s="173"/>
    </row>
    <row r="295" spans="1:25">
      <c r="A295" s="148"/>
      <c r="C295" s="108"/>
      <c r="D295" s="109"/>
      <c r="E295" s="167"/>
      <c r="F295" s="167"/>
      <c r="G295" s="167"/>
      <c r="H295" s="676"/>
      <c r="I295" s="167"/>
      <c r="J295" s="102">
        <v>1</v>
      </c>
      <c r="L295" s="167"/>
      <c r="M295" s="167"/>
      <c r="N295" s="173"/>
      <c r="O295" s="173"/>
      <c r="P295" s="104"/>
      <c r="Q295" s="167"/>
      <c r="R295" s="167"/>
      <c r="S295" s="173"/>
      <c r="T295" s="173"/>
      <c r="U295" s="167"/>
      <c r="V295" s="173"/>
      <c r="W295" s="173"/>
    </row>
    <row r="296" spans="1:25" ht="0.9" hidden="1" customHeight="1">
      <c r="A296" s="148"/>
      <c r="B296" s="619"/>
      <c r="C296" s="619"/>
      <c r="D296" s="620"/>
      <c r="E296" s="621"/>
      <c r="F296" s="621"/>
      <c r="G296" s="621"/>
      <c r="H296" s="630"/>
      <c r="I296" s="621"/>
      <c r="J296" s="619"/>
      <c r="L296" s="167"/>
      <c r="M296" s="167"/>
      <c r="N296" s="173"/>
      <c r="O296" s="173"/>
      <c r="P296" s="104"/>
      <c r="Q296" s="167"/>
      <c r="R296" s="167"/>
      <c r="S296" s="173"/>
      <c r="T296" s="173"/>
      <c r="U296" s="167"/>
      <c r="V296" s="173"/>
      <c r="W296" s="173"/>
    </row>
    <row r="297" spans="1:25" ht="0.9" hidden="1" customHeight="1">
      <c r="A297" s="148"/>
      <c r="B297" s="785"/>
      <c r="C297" s="786"/>
      <c r="D297" s="786"/>
      <c r="E297" s="621"/>
      <c r="F297" s="621"/>
      <c r="G297" s="621"/>
      <c r="H297" s="630"/>
      <c r="I297" s="621"/>
      <c r="J297" s="619"/>
      <c r="L297" s="167"/>
      <c r="M297" s="167"/>
      <c r="N297" s="173"/>
      <c r="O297" s="173"/>
      <c r="P297" s="104"/>
      <c r="Q297" s="167"/>
      <c r="R297" s="167"/>
      <c r="S297" s="173"/>
      <c r="T297" s="173"/>
      <c r="U297" s="167"/>
      <c r="V297" s="173"/>
      <c r="W297" s="173"/>
    </row>
    <row r="298" spans="1:25" ht="0.9" hidden="1" customHeight="1">
      <c r="A298" s="148"/>
      <c r="B298" s="619"/>
      <c r="C298" s="619"/>
      <c r="D298" s="620"/>
      <c r="E298" s="622"/>
      <c r="F298" s="622"/>
      <c r="G298" s="621"/>
      <c r="H298" s="630"/>
      <c r="I298" s="621"/>
      <c r="J298" s="619"/>
      <c r="L298" s="167"/>
      <c r="M298" s="167"/>
      <c r="N298" s="173"/>
      <c r="O298" s="173"/>
      <c r="P298" s="104"/>
      <c r="Q298" s="167"/>
      <c r="R298" s="167"/>
      <c r="S298" s="173"/>
      <c r="T298" s="173"/>
      <c r="U298" s="167"/>
      <c r="V298" s="173"/>
      <c r="W298" s="173"/>
    </row>
    <row r="299" spans="1:25" ht="0.9" hidden="1" customHeight="1">
      <c r="A299" s="148"/>
      <c r="B299" s="787"/>
      <c r="C299" s="786"/>
      <c r="D299" s="786"/>
      <c r="E299" s="623"/>
      <c r="F299" s="624"/>
      <c r="G299" s="621"/>
      <c r="H299" s="630"/>
      <c r="I299" s="621"/>
      <c r="J299" s="619"/>
      <c r="L299" s="167"/>
      <c r="M299" s="167"/>
      <c r="N299" s="173"/>
      <c r="O299" s="173"/>
      <c r="P299" s="104"/>
      <c r="Q299" s="167"/>
      <c r="R299" s="167"/>
      <c r="S299" s="173"/>
      <c r="T299" s="173"/>
      <c r="U299" s="167"/>
      <c r="V299" s="173"/>
      <c r="W299" s="173"/>
    </row>
    <row r="300" spans="1:25" ht="0.9" hidden="1" customHeight="1">
      <c r="A300" s="148"/>
      <c r="B300" s="625"/>
      <c r="C300" s="619"/>
      <c r="D300" s="620"/>
      <c r="E300" s="621"/>
      <c r="F300" s="626"/>
      <c r="G300" s="621"/>
      <c r="H300" s="630"/>
      <c r="I300" s="621"/>
      <c r="J300" s="619"/>
      <c r="L300" s="167"/>
      <c r="M300" s="167"/>
      <c r="N300" s="173"/>
      <c r="O300" s="173"/>
      <c r="P300" s="104"/>
      <c r="Q300" s="167"/>
      <c r="R300" s="167"/>
      <c r="S300" s="173"/>
      <c r="T300" s="173"/>
      <c r="U300" s="167"/>
      <c r="V300" s="173"/>
      <c r="W300" s="173"/>
    </row>
    <row r="301" spans="1:25" ht="0.9" hidden="1" customHeight="1">
      <c r="A301" s="148"/>
      <c r="B301" s="625"/>
      <c r="C301" s="619"/>
      <c r="D301" s="620"/>
      <c r="E301" s="627"/>
      <c r="F301" s="621"/>
      <c r="G301" s="621"/>
      <c r="H301" s="630"/>
      <c r="I301" s="621"/>
      <c r="J301" s="619"/>
      <c r="L301" s="167"/>
      <c r="M301" s="167"/>
      <c r="N301" s="173"/>
      <c r="O301" s="173"/>
      <c r="P301" s="104"/>
      <c r="Q301" s="167"/>
      <c r="R301" s="167"/>
      <c r="S301" s="173"/>
      <c r="T301" s="173"/>
      <c r="U301" s="167"/>
      <c r="V301" s="173"/>
      <c r="W301" s="173"/>
    </row>
    <row r="302" spans="1:25" ht="0.9" hidden="1" customHeight="1">
      <c r="A302" s="148"/>
      <c r="B302" s="787"/>
      <c r="C302" s="786"/>
      <c r="D302" s="786"/>
      <c r="E302" s="621"/>
      <c r="F302" s="628"/>
      <c r="G302" s="621"/>
      <c r="H302" s="630"/>
      <c r="I302" s="621"/>
      <c r="J302" s="619"/>
      <c r="L302" s="167"/>
      <c r="M302" s="167"/>
      <c r="N302" s="173"/>
      <c r="O302" s="173"/>
      <c r="P302" s="104"/>
      <c r="Q302" s="167"/>
      <c r="R302" s="167"/>
      <c r="S302" s="173"/>
      <c r="T302" s="173"/>
      <c r="U302" s="167"/>
      <c r="V302" s="173"/>
      <c r="W302" s="173"/>
    </row>
    <row r="303" spans="1:25" ht="0.9" hidden="1" customHeight="1">
      <c r="A303" s="148"/>
      <c r="B303" s="625"/>
      <c r="C303" s="619"/>
      <c r="D303" s="620"/>
      <c r="E303" s="627"/>
      <c r="F303" s="621"/>
      <c r="G303" s="621"/>
      <c r="H303" s="630"/>
      <c r="I303" s="621"/>
      <c r="J303" s="619"/>
      <c r="L303" s="167"/>
      <c r="M303" s="167"/>
      <c r="N303" s="173"/>
      <c r="O303" s="173"/>
      <c r="P303" s="104"/>
      <c r="Q303" s="167"/>
      <c r="R303" s="167"/>
      <c r="S303" s="173"/>
      <c r="T303" s="173"/>
      <c r="U303" s="167"/>
      <c r="V303" s="173"/>
      <c r="W303" s="173"/>
    </row>
    <row r="304" spans="1:25" ht="0.9" hidden="1" customHeight="1">
      <c r="A304" s="148"/>
      <c r="B304" s="625"/>
      <c r="C304" s="619"/>
      <c r="D304" s="629"/>
      <c r="E304" s="628"/>
      <c r="F304" s="630"/>
      <c r="G304" s="630"/>
      <c r="H304" s="630"/>
      <c r="I304" s="630"/>
      <c r="J304" s="619"/>
      <c r="N304" s="96"/>
      <c r="O304" s="96"/>
      <c r="P304" s="104"/>
      <c r="S304" s="96"/>
      <c r="T304" s="96"/>
      <c r="V304" s="96"/>
      <c r="W304" s="96"/>
    </row>
    <row r="305" spans="1:25" ht="0.9" hidden="1" customHeight="1">
      <c r="A305" s="148"/>
      <c r="B305" s="619"/>
      <c r="C305" s="619"/>
      <c r="D305" s="620"/>
      <c r="E305" s="621"/>
      <c r="F305" s="621"/>
      <c r="G305" s="621"/>
      <c r="H305" s="630"/>
      <c r="I305" s="621"/>
      <c r="J305" s="619"/>
      <c r="L305" s="167"/>
      <c r="M305" s="167"/>
      <c r="N305" s="173"/>
      <c r="O305" s="173"/>
      <c r="P305" s="104"/>
      <c r="Q305" s="167"/>
      <c r="R305" s="167"/>
      <c r="S305" s="173"/>
      <c r="T305" s="173"/>
      <c r="U305" s="167"/>
      <c r="V305" s="173"/>
      <c r="W305" s="173"/>
    </row>
    <row r="306" spans="1:25" ht="0.9" hidden="1" customHeight="1">
      <c r="A306" s="148"/>
      <c r="B306" s="631"/>
      <c r="C306" s="619"/>
      <c r="D306" s="632"/>
      <c r="E306" s="621"/>
      <c r="F306" s="627"/>
      <c r="G306" s="630"/>
      <c r="H306" s="630"/>
      <c r="I306" s="630"/>
      <c r="J306" s="619"/>
      <c r="N306" s="96"/>
      <c r="O306" s="96"/>
      <c r="P306" s="104"/>
      <c r="S306" s="96"/>
      <c r="T306" s="96"/>
      <c r="V306" s="96"/>
      <c r="W306" s="96"/>
    </row>
    <row r="307" spans="1:25" s="138" customFormat="1" ht="0.9" hidden="1" customHeight="1">
      <c r="A307" s="150"/>
      <c r="B307" s="633"/>
      <c r="C307" s="634"/>
      <c r="D307" s="635"/>
      <c r="E307" s="636"/>
      <c r="F307" s="636"/>
      <c r="G307" s="630"/>
      <c r="H307" s="630"/>
      <c r="I307" s="630"/>
      <c r="J307" s="619"/>
      <c r="K307" s="103"/>
      <c r="P307" s="104"/>
      <c r="Y307" s="96"/>
    </row>
    <row r="308" spans="1:25" s="138" customFormat="1" ht="0.9" hidden="1" customHeight="1">
      <c r="A308" s="150">
        <v>905</v>
      </c>
      <c r="B308" s="633"/>
      <c r="C308" s="634"/>
      <c r="D308" s="635"/>
      <c r="E308" s="637"/>
      <c r="F308" s="637"/>
      <c r="G308" s="630"/>
      <c r="H308" s="630"/>
      <c r="I308" s="630"/>
      <c r="J308" s="619"/>
      <c r="K308" s="129"/>
      <c r="P308" s="104"/>
      <c r="Y308" s="96"/>
    </row>
    <row r="309" spans="1:25" s="138" customFormat="1" ht="0.9" hidden="1" customHeight="1">
      <c r="A309" s="150">
        <v>906</v>
      </c>
      <c r="B309" s="633"/>
      <c r="C309" s="634"/>
      <c r="D309" s="635"/>
      <c r="E309" s="637"/>
      <c r="F309" s="637"/>
      <c r="G309" s="630"/>
      <c r="H309" s="630"/>
      <c r="I309" s="630"/>
      <c r="J309" s="619"/>
      <c r="K309" s="129"/>
      <c r="P309" s="104"/>
    </row>
    <row r="310" spans="1:25" s="138" customFormat="1" ht="0.9" hidden="1" customHeight="1">
      <c r="A310" s="150">
        <v>907</v>
      </c>
      <c r="B310" s="633"/>
      <c r="C310" s="634"/>
      <c r="D310" s="635"/>
      <c r="E310" s="637"/>
      <c r="F310" s="637"/>
      <c r="G310" s="630"/>
      <c r="H310" s="630"/>
      <c r="I310" s="630"/>
      <c r="J310" s="619"/>
      <c r="K310" s="129"/>
      <c r="P310" s="104"/>
    </row>
    <row r="311" spans="1:25" s="138" customFormat="1" ht="0.9" hidden="1" customHeight="1">
      <c r="A311" s="150">
        <v>910</v>
      </c>
      <c r="B311" s="633"/>
      <c r="C311" s="634"/>
      <c r="D311" s="635"/>
      <c r="E311" s="637"/>
      <c r="F311" s="637"/>
      <c r="G311" s="630"/>
      <c r="H311" s="630"/>
      <c r="I311" s="630"/>
      <c r="J311" s="619"/>
      <c r="K311" s="129"/>
      <c r="P311" s="104"/>
    </row>
    <row r="312" spans="1:25" s="138" customFormat="1" ht="0.9" hidden="1" customHeight="1">
      <c r="A312" s="150">
        <v>911</v>
      </c>
      <c r="B312" s="633"/>
      <c r="C312" s="634"/>
      <c r="D312" s="635"/>
      <c r="E312" s="637"/>
      <c r="F312" s="637"/>
      <c r="G312" s="630"/>
      <c r="H312" s="630"/>
      <c r="I312" s="630"/>
      <c r="J312" s="619"/>
      <c r="K312" s="129"/>
      <c r="P312" s="104"/>
    </row>
    <row r="313" spans="1:25" s="138" customFormat="1" ht="0.9" hidden="1" customHeight="1">
      <c r="A313" s="150">
        <v>912</v>
      </c>
      <c r="B313" s="633"/>
      <c r="C313" s="634"/>
      <c r="D313" s="635"/>
      <c r="E313" s="637"/>
      <c r="F313" s="637"/>
      <c r="G313" s="630"/>
      <c r="H313" s="630"/>
      <c r="I313" s="630"/>
      <c r="J313" s="619"/>
      <c r="K313" s="129"/>
      <c r="P313" s="104"/>
    </row>
    <row r="314" spans="1:25" s="138" customFormat="1" ht="0.9" hidden="1" customHeight="1">
      <c r="A314" s="150">
        <v>920</v>
      </c>
      <c r="B314" s="633"/>
      <c r="C314" s="634"/>
      <c r="D314" s="635"/>
      <c r="E314" s="638"/>
      <c r="F314" s="638"/>
      <c r="G314" s="630"/>
      <c r="H314" s="630"/>
      <c r="I314" s="630"/>
      <c r="J314" s="619"/>
      <c r="K314" s="129"/>
      <c r="P314" s="104"/>
    </row>
    <row r="315" spans="1:25" s="138" customFormat="1" ht="0.9" hidden="1" customHeight="1">
      <c r="A315" s="150">
        <v>921</v>
      </c>
      <c r="B315" s="633"/>
      <c r="C315" s="634"/>
      <c r="D315" s="635"/>
      <c r="E315" s="638"/>
      <c r="F315" s="638"/>
      <c r="G315" s="630"/>
      <c r="H315" s="630"/>
      <c r="I315" s="630"/>
      <c r="J315" s="619"/>
      <c r="K315" s="129"/>
      <c r="P315" s="104"/>
    </row>
    <row r="316" spans="1:25" s="138" customFormat="1" ht="0.9" hidden="1" customHeight="1">
      <c r="A316" s="150">
        <v>922</v>
      </c>
      <c r="B316" s="633"/>
      <c r="C316" s="634"/>
      <c r="D316" s="635"/>
      <c r="E316" s="638"/>
      <c r="F316" s="638"/>
      <c r="G316" s="630"/>
      <c r="H316" s="630"/>
      <c r="I316" s="630"/>
      <c r="J316" s="619"/>
      <c r="K316" s="129"/>
      <c r="P316" s="104"/>
    </row>
    <row r="317" spans="1:25" s="138" customFormat="1" ht="0.9" hidden="1" customHeight="1">
      <c r="A317" s="150">
        <v>930</v>
      </c>
      <c r="B317" s="633"/>
      <c r="C317" s="634"/>
      <c r="D317" s="635"/>
      <c r="E317" s="637"/>
      <c r="F317" s="637"/>
      <c r="G317" s="630"/>
      <c r="H317" s="630"/>
      <c r="I317" s="630"/>
      <c r="J317" s="619"/>
      <c r="K317" s="129"/>
      <c r="P317" s="104"/>
    </row>
    <row r="318" spans="1:25" s="138" customFormat="1" ht="0.9" hidden="1" customHeight="1">
      <c r="A318" s="150">
        <v>931</v>
      </c>
      <c r="B318" s="633"/>
      <c r="C318" s="634"/>
      <c r="D318" s="635"/>
      <c r="E318" s="637"/>
      <c r="F318" s="637"/>
      <c r="G318" s="630"/>
      <c r="H318" s="630"/>
      <c r="I318" s="630"/>
      <c r="J318" s="619"/>
      <c r="K318" s="129"/>
      <c r="P318" s="104"/>
    </row>
    <row r="319" spans="1:25" s="138" customFormat="1" ht="0.9" hidden="1" customHeight="1">
      <c r="A319" s="150">
        <v>932</v>
      </c>
      <c r="B319" s="633"/>
      <c r="C319" s="634"/>
      <c r="D319" s="635"/>
      <c r="E319" s="637"/>
      <c r="F319" s="637"/>
      <c r="G319" s="630"/>
      <c r="H319" s="630"/>
      <c r="I319" s="630"/>
      <c r="J319" s="619"/>
      <c r="K319" s="129"/>
      <c r="P319" s="104"/>
    </row>
    <row r="320" spans="1:25" s="138" customFormat="1" ht="0.9" hidden="1" customHeight="1">
      <c r="A320" s="149">
        <v>935</v>
      </c>
      <c r="B320" s="633"/>
      <c r="C320" s="634"/>
      <c r="D320" s="635"/>
      <c r="E320" s="637"/>
      <c r="F320" s="637"/>
      <c r="G320" s="630"/>
      <c r="H320" s="630"/>
      <c r="I320" s="630"/>
      <c r="J320" s="619"/>
      <c r="K320" s="129"/>
      <c r="P320" s="104"/>
    </row>
    <row r="321" spans="1:25" s="138" customFormat="1" ht="0.9" hidden="1" customHeight="1">
      <c r="A321" s="149">
        <v>940</v>
      </c>
      <c r="B321" s="633"/>
      <c r="C321" s="634"/>
      <c r="D321" s="635"/>
      <c r="E321" s="637"/>
      <c r="F321" s="637"/>
      <c r="G321" s="630"/>
      <c r="H321" s="630"/>
      <c r="I321" s="630"/>
      <c r="J321" s="619"/>
      <c r="K321" s="129"/>
      <c r="P321" s="104"/>
    </row>
    <row r="322" spans="1:25" s="138" customFormat="1" ht="0.9" hidden="1" customHeight="1">
      <c r="A322" s="149">
        <v>950</v>
      </c>
      <c r="B322" s="633"/>
      <c r="C322" s="634"/>
      <c r="D322" s="635"/>
      <c r="E322" s="637"/>
      <c r="F322" s="637"/>
      <c r="G322" s="630"/>
      <c r="H322" s="630"/>
      <c r="I322" s="630"/>
      <c r="J322" s="619"/>
      <c r="K322" s="129"/>
      <c r="P322" s="104"/>
    </row>
    <row r="323" spans="1:25" s="138" customFormat="1" ht="0.9" hidden="1" customHeight="1">
      <c r="A323" s="150">
        <v>953</v>
      </c>
      <c r="B323" s="633"/>
      <c r="C323" s="634"/>
      <c r="D323" s="635"/>
      <c r="E323" s="637"/>
      <c r="F323" s="637"/>
      <c r="G323" s="630"/>
      <c r="H323" s="630"/>
      <c r="I323" s="630"/>
      <c r="J323" s="619"/>
      <c r="K323" s="129"/>
      <c r="P323" s="104"/>
    </row>
    <row r="324" spans="1:25" s="138" customFormat="1" ht="0.9" hidden="1" customHeight="1">
      <c r="A324" s="150">
        <v>954</v>
      </c>
      <c r="B324" s="633"/>
      <c r="C324" s="634"/>
      <c r="D324" s="635"/>
      <c r="E324" s="637"/>
      <c r="F324" s="637"/>
      <c r="G324" s="630"/>
      <c r="H324" s="630"/>
      <c r="I324" s="630"/>
      <c r="J324" s="619"/>
      <c r="K324" s="129"/>
      <c r="P324" s="104"/>
    </row>
    <row r="325" spans="1:25" s="138" customFormat="1" ht="0.9" hidden="1" customHeight="1">
      <c r="A325" s="254">
        <v>955</v>
      </c>
      <c r="B325" s="633"/>
      <c r="C325" s="634"/>
      <c r="D325" s="635"/>
      <c r="E325" s="637"/>
      <c r="F325" s="637"/>
      <c r="G325" s="630"/>
      <c r="H325" s="630"/>
      <c r="I325" s="630"/>
      <c r="J325" s="619"/>
      <c r="K325" s="129"/>
      <c r="P325" s="104"/>
    </row>
    <row r="326" spans="1:25" s="138" customFormat="1" ht="0.9" hidden="1" customHeight="1">
      <c r="A326" s="254">
        <v>956</v>
      </c>
      <c r="B326" s="633"/>
      <c r="C326" s="634"/>
      <c r="D326" s="635"/>
      <c r="E326" s="637"/>
      <c r="F326" s="637"/>
      <c r="G326" s="630"/>
      <c r="H326" s="630"/>
      <c r="I326" s="630"/>
      <c r="J326" s="619"/>
      <c r="K326" s="129"/>
      <c r="P326" s="104"/>
    </row>
    <row r="327" spans="1:25" ht="0.9" hidden="1" customHeight="1">
      <c r="A327" s="163">
        <v>958</v>
      </c>
      <c r="B327" s="633"/>
      <c r="C327" s="634"/>
      <c r="D327" s="635"/>
      <c r="E327" s="637"/>
      <c r="F327" s="637"/>
      <c r="G327" s="630"/>
      <c r="H327" s="630"/>
      <c r="I327" s="630"/>
      <c r="J327" s="619"/>
      <c r="K327" s="129"/>
      <c r="N327" s="96"/>
      <c r="O327" s="96"/>
      <c r="P327" s="104"/>
      <c r="S327" s="96"/>
      <c r="T327" s="96"/>
      <c r="V327" s="96"/>
      <c r="W327" s="96"/>
      <c r="Y327" s="138"/>
    </row>
    <row r="328" spans="1:25" ht="0.9" hidden="1" customHeight="1">
      <c r="A328" s="163">
        <v>959</v>
      </c>
      <c r="B328" s="633"/>
      <c r="C328" s="634"/>
      <c r="D328" s="635"/>
      <c r="E328" s="637"/>
      <c r="F328" s="637"/>
      <c r="G328" s="630"/>
      <c r="H328" s="630"/>
      <c r="I328" s="630"/>
      <c r="J328" s="619"/>
      <c r="K328" s="129"/>
      <c r="N328" s="96"/>
      <c r="O328" s="96"/>
      <c r="P328" s="104"/>
      <c r="S328" s="96"/>
      <c r="T328" s="96"/>
      <c r="V328" s="96"/>
      <c r="W328" s="96"/>
      <c r="Y328" s="138"/>
    </row>
    <row r="329" spans="1:25" ht="0.9" hidden="1" customHeight="1">
      <c r="A329" s="163">
        <v>960</v>
      </c>
      <c r="B329" s="633"/>
      <c r="C329" s="634"/>
      <c r="D329" s="635"/>
      <c r="E329" s="637"/>
      <c r="F329" s="637"/>
      <c r="G329" s="630"/>
      <c r="H329" s="630"/>
      <c r="I329" s="630"/>
      <c r="J329" s="619"/>
      <c r="K329" s="129"/>
      <c r="N329" s="96"/>
      <c r="O329" s="96"/>
      <c r="P329" s="104"/>
      <c r="S329" s="96"/>
      <c r="T329" s="96"/>
      <c r="V329" s="96"/>
      <c r="W329" s="96"/>
    </row>
    <row r="330" spans="1:25" ht="0.9" hidden="1" customHeight="1">
      <c r="A330" s="163"/>
      <c r="B330" s="639"/>
      <c r="C330" s="640"/>
      <c r="D330" s="635"/>
      <c r="E330" s="641"/>
      <c r="F330" s="641"/>
      <c r="G330" s="630"/>
      <c r="H330" s="630"/>
      <c r="I330" s="630"/>
      <c r="J330" s="619"/>
      <c r="N330" s="96"/>
      <c r="O330" s="96"/>
      <c r="P330" s="104"/>
      <c r="S330" s="96"/>
      <c r="T330" s="96"/>
      <c r="V330" s="96"/>
      <c r="W330" s="96"/>
    </row>
    <row r="331" spans="1:25" ht="0.9" hidden="1" customHeight="1">
      <c r="A331" s="163"/>
      <c r="B331" s="788"/>
      <c r="C331" s="788"/>
      <c r="D331" s="788"/>
      <c r="E331" s="641"/>
      <c r="F331" s="641"/>
      <c r="G331" s="641"/>
      <c r="H331" s="630"/>
      <c r="I331" s="641"/>
      <c r="J331" s="619"/>
      <c r="L331" s="255"/>
      <c r="M331" s="255"/>
      <c r="N331" s="256"/>
      <c r="O331" s="256"/>
      <c r="P331" s="104"/>
      <c r="Q331" s="255"/>
      <c r="R331" s="255"/>
      <c r="S331" s="256"/>
      <c r="T331" s="256"/>
      <c r="U331" s="255"/>
      <c r="V331" s="256"/>
      <c r="W331" s="256"/>
    </row>
    <row r="332" spans="1:25" ht="0.9" hidden="1" customHeight="1">
      <c r="A332" s="163"/>
      <c r="B332" s="619"/>
      <c r="C332" s="619"/>
      <c r="D332" s="620"/>
      <c r="E332" s="621"/>
      <c r="F332" s="621"/>
      <c r="G332" s="621"/>
      <c r="H332" s="630"/>
      <c r="I332" s="621"/>
      <c r="J332" s="619"/>
      <c r="L332" s="167"/>
      <c r="M332" s="167"/>
      <c r="N332" s="173"/>
      <c r="O332" s="173"/>
      <c r="P332" s="104"/>
      <c r="Q332" s="167"/>
      <c r="R332" s="167"/>
      <c r="S332" s="173"/>
      <c r="T332" s="173"/>
      <c r="U332" s="167"/>
      <c r="V332" s="173"/>
      <c r="W332" s="173"/>
    </row>
    <row r="333" spans="1:25" ht="0.9" hidden="1" customHeight="1">
      <c r="A333" s="163"/>
      <c r="B333" s="619"/>
      <c r="C333" s="619"/>
      <c r="D333" s="620"/>
      <c r="E333" s="621"/>
      <c r="F333" s="621"/>
      <c r="G333" s="621"/>
      <c r="H333" s="630"/>
      <c r="I333" s="621"/>
      <c r="J333" s="619"/>
      <c r="L333" s="167"/>
      <c r="M333" s="167"/>
      <c r="N333" s="173"/>
      <c r="O333" s="173"/>
      <c r="P333" s="104"/>
      <c r="Q333" s="167"/>
      <c r="R333" s="167"/>
      <c r="S333" s="173"/>
      <c r="T333" s="173"/>
      <c r="U333" s="167"/>
      <c r="V333" s="173"/>
      <c r="W333" s="173"/>
    </row>
    <row r="334" spans="1:25" ht="19.5" customHeight="1">
      <c r="A334" s="163"/>
      <c r="C334" s="108"/>
      <c r="D334" s="109"/>
      <c r="E334" s="167"/>
      <c r="F334" s="167"/>
      <c r="G334" s="167"/>
      <c r="H334" s="676"/>
      <c r="I334" s="167"/>
      <c r="J334" s="102">
        <v>1</v>
      </c>
      <c r="L334" s="167"/>
      <c r="M334" s="167"/>
      <c r="N334" s="173"/>
      <c r="O334" s="173"/>
      <c r="P334" s="104"/>
      <c r="Q334" s="167"/>
      <c r="R334" s="167"/>
      <c r="S334" s="173"/>
      <c r="T334" s="173"/>
      <c r="U334" s="167"/>
      <c r="V334" s="173"/>
      <c r="W334" s="173"/>
    </row>
    <row r="335" spans="1:25" ht="39" customHeight="1">
      <c r="A335" s="163"/>
      <c r="B335" s="750" t="str">
        <f>$B$7</f>
        <v>ПРОГНОЗА ЗА ПЕРИОДА 2015-2017 г. НА ПОСТЪПЛЕНИЯТА ОТ МЕСТНИ ПРИХОДИ  И НА РАЗХОДИТЕ ЗА МЕСТНИ ДЕЙНОСТИ</v>
      </c>
      <c r="C335" s="751"/>
      <c r="D335" s="751"/>
      <c r="E335" s="167"/>
      <c r="F335" s="167"/>
      <c r="G335" s="167"/>
      <c r="H335" s="676"/>
      <c r="I335" s="167"/>
      <c r="J335" s="102">
        <v>1</v>
      </c>
      <c r="L335" s="167"/>
      <c r="M335" s="167"/>
      <c r="N335" s="173"/>
      <c r="O335" s="173"/>
      <c r="P335" s="104"/>
      <c r="Q335" s="167"/>
      <c r="R335" s="167"/>
      <c r="S335" s="173"/>
      <c r="T335" s="173"/>
      <c r="U335" s="167"/>
      <c r="V335" s="173"/>
      <c r="W335" s="173"/>
    </row>
    <row r="336" spans="1:25">
      <c r="A336" s="163"/>
      <c r="C336" s="108"/>
      <c r="D336" s="109"/>
      <c r="E336" s="168" t="s">
        <v>1663</v>
      </c>
      <c r="F336" s="168" t="s">
        <v>770</v>
      </c>
      <c r="G336" s="167"/>
      <c r="H336" s="676"/>
      <c r="I336" s="167"/>
      <c r="J336" s="102">
        <v>1</v>
      </c>
      <c r="L336" s="167"/>
      <c r="M336" s="167"/>
      <c r="N336" s="173"/>
      <c r="O336" s="173"/>
      <c r="P336" s="104"/>
      <c r="Q336" s="167"/>
      <c r="R336" s="167"/>
      <c r="S336" s="173"/>
      <c r="T336" s="173"/>
      <c r="U336" s="167"/>
      <c r="V336" s="173"/>
      <c r="W336" s="173"/>
    </row>
    <row r="337" spans="1:25" ht="38.25" customHeight="1">
      <c r="A337" s="163"/>
      <c r="B337" s="752" t="str">
        <f>$B$9</f>
        <v xml:space="preserve">       ОБЩИНА  МАДЖАРОВО</v>
      </c>
      <c r="C337" s="751"/>
      <c r="D337" s="751"/>
      <c r="E337" s="169">
        <f>$E$9</f>
        <v>41640</v>
      </c>
      <c r="F337" s="170">
        <f>$F$9</f>
        <v>43100</v>
      </c>
      <c r="G337" s="167"/>
      <c r="H337" s="676"/>
      <c r="I337" s="167"/>
      <c r="J337" s="102">
        <v>1</v>
      </c>
      <c r="L337" s="167"/>
      <c r="M337" s="167"/>
      <c r="N337" s="173"/>
      <c r="O337" s="173"/>
      <c r="P337" s="104"/>
      <c r="Q337" s="167"/>
      <c r="R337" s="167"/>
      <c r="S337" s="173"/>
      <c r="T337" s="173"/>
      <c r="U337" s="167"/>
      <c r="V337" s="173"/>
      <c r="W337" s="173"/>
    </row>
    <row r="338" spans="1:25">
      <c r="A338" s="163"/>
      <c r="B338" s="111" t="str">
        <f>$B$10</f>
        <v>(наименование на разпоредителя с бюджет)</v>
      </c>
      <c r="E338" s="167"/>
      <c r="F338" s="171">
        <f>$F$10</f>
        <v>2017</v>
      </c>
      <c r="G338" s="167"/>
      <c r="H338" s="676"/>
      <c r="I338" s="167"/>
      <c r="J338" s="102">
        <v>1</v>
      </c>
      <c r="L338" s="167"/>
      <c r="M338" s="167"/>
      <c r="N338" s="173"/>
      <c r="O338" s="173"/>
      <c r="P338" s="104"/>
      <c r="Q338" s="167"/>
      <c r="R338" s="167"/>
      <c r="S338" s="173"/>
      <c r="T338" s="173"/>
      <c r="U338" s="167"/>
      <c r="V338" s="173"/>
      <c r="W338" s="173"/>
    </row>
    <row r="339" spans="1:25" ht="16.2" thickBot="1">
      <c r="A339" s="163"/>
      <c r="B339" s="111"/>
      <c r="E339" s="172"/>
      <c r="F339" s="167"/>
      <c r="G339" s="167"/>
      <c r="H339" s="676"/>
      <c r="I339" s="167"/>
      <c r="J339" s="102">
        <v>1</v>
      </c>
      <c r="L339" s="167"/>
      <c r="M339" s="167"/>
      <c r="N339" s="173"/>
      <c r="O339" s="173"/>
      <c r="P339" s="104"/>
      <c r="Q339" s="167"/>
      <c r="R339" s="167"/>
      <c r="S339" s="173"/>
      <c r="T339" s="173"/>
      <c r="U339" s="167"/>
      <c r="V339" s="173"/>
      <c r="W339" s="173"/>
    </row>
    <row r="340" spans="1:25" ht="39.75" customHeight="1" thickTop="1" thickBot="1">
      <c r="A340" s="163"/>
      <c r="B340" s="752" t="str">
        <f>$B$12</f>
        <v>Маджарово</v>
      </c>
      <c r="C340" s="751"/>
      <c r="D340" s="751"/>
      <c r="E340" s="167" t="s">
        <v>1664</v>
      </c>
      <c r="F340" s="174" t="str">
        <f>$F$12</f>
        <v>7604</v>
      </c>
      <c r="G340" s="167"/>
      <c r="H340" s="676"/>
      <c r="I340" s="167"/>
      <c r="J340" s="102">
        <v>1</v>
      </c>
      <c r="L340" s="167"/>
      <c r="M340" s="167"/>
      <c r="N340" s="173"/>
      <c r="O340" s="173"/>
      <c r="P340" s="104"/>
      <c r="Q340" s="167"/>
      <c r="R340" s="167"/>
      <c r="S340" s="173"/>
      <c r="T340" s="173"/>
      <c r="U340" s="167"/>
      <c r="V340" s="173"/>
      <c r="W340" s="173"/>
    </row>
    <row r="341" spans="1:25" ht="16.2" thickTop="1">
      <c r="A341" s="163"/>
      <c r="B341" s="111" t="str">
        <f>$B$13</f>
        <v>(наименование на първостепенния разпоредител с бюджет)</v>
      </c>
      <c r="E341" s="172" t="s">
        <v>1665</v>
      </c>
      <c r="F341" s="167"/>
      <c r="G341" s="167"/>
      <c r="H341" s="676"/>
      <c r="I341" s="167"/>
      <c r="J341" s="102">
        <v>1</v>
      </c>
      <c r="L341" s="167"/>
      <c r="M341" s="167"/>
      <c r="N341" s="173"/>
      <c r="O341" s="173"/>
      <c r="P341" s="104"/>
      <c r="Q341" s="167"/>
      <c r="R341" s="167"/>
      <c r="S341" s="173"/>
      <c r="T341" s="173"/>
      <c r="U341" s="167"/>
      <c r="V341" s="173"/>
      <c r="W341" s="173"/>
    </row>
    <row r="342" spans="1:25" ht="15" customHeight="1">
      <c r="A342" s="163"/>
      <c r="B342" s="111"/>
      <c r="D342" s="166"/>
      <c r="E342" s="166"/>
      <c r="F342" s="166"/>
      <c r="G342" s="166"/>
      <c r="H342" s="675"/>
      <c r="I342" s="166"/>
      <c r="J342" s="102">
        <v>1</v>
      </c>
      <c r="N342" s="96"/>
      <c r="O342" s="96"/>
      <c r="P342" s="104"/>
      <c r="S342" s="96"/>
      <c r="T342" s="96"/>
      <c r="V342" s="96"/>
      <c r="W342" s="96"/>
    </row>
    <row r="343" spans="1:25" ht="16.2" thickBot="1">
      <c r="A343" s="163"/>
      <c r="C343" s="108"/>
      <c r="D343" s="109"/>
      <c r="E343" s="167"/>
      <c r="F343" s="172"/>
      <c r="G343" s="172"/>
      <c r="H343" s="677"/>
      <c r="I343" s="172" t="s">
        <v>1666</v>
      </c>
      <c r="J343" s="102">
        <v>1</v>
      </c>
      <c r="N343" s="96"/>
      <c r="O343" s="96"/>
      <c r="P343" s="104"/>
      <c r="S343" s="96"/>
      <c r="T343" s="96"/>
      <c r="V343" s="96"/>
      <c r="W343" s="96"/>
    </row>
    <row r="344" spans="1:25" ht="15.75" customHeight="1" thickBot="1">
      <c r="A344" s="163"/>
      <c r="B344" s="124"/>
      <c r="C344" s="316"/>
      <c r="D344" s="258" t="s">
        <v>714</v>
      </c>
      <c r="E344" s="707" t="s">
        <v>1668</v>
      </c>
      <c r="F344" s="708" t="s">
        <v>771</v>
      </c>
      <c r="G344" s="708" t="s">
        <v>772</v>
      </c>
      <c r="H344" s="708" t="s">
        <v>773</v>
      </c>
      <c r="I344" s="708" t="s">
        <v>773</v>
      </c>
      <c r="J344" s="102">
        <v>1</v>
      </c>
      <c r="N344" s="96"/>
      <c r="O344" s="96"/>
      <c r="P344" s="104"/>
      <c r="S344" s="96"/>
      <c r="T344" s="96"/>
      <c r="V344" s="96"/>
      <c r="W344" s="96"/>
    </row>
    <row r="345" spans="1:25" ht="63.75" customHeight="1" thickBot="1">
      <c r="A345" s="163"/>
      <c r="B345" s="259" t="s">
        <v>860</v>
      </c>
      <c r="C345" s="119" t="s">
        <v>1669</v>
      </c>
      <c r="D345" s="4" t="s">
        <v>241</v>
      </c>
      <c r="E345" s="618">
        <f>+E20</f>
        <v>2013</v>
      </c>
      <c r="F345" s="616">
        <f>+F20</f>
        <v>2014</v>
      </c>
      <c r="G345" s="616">
        <f>+G20</f>
        <v>2015</v>
      </c>
      <c r="H345" s="678">
        <f>+H20</f>
        <v>2016</v>
      </c>
      <c r="I345" s="618">
        <f>+I20</f>
        <v>2017</v>
      </c>
      <c r="J345" s="102">
        <v>1</v>
      </c>
      <c r="N345" s="96"/>
      <c r="O345" s="96"/>
      <c r="P345" s="104"/>
      <c r="S345" s="96"/>
      <c r="T345" s="96"/>
      <c r="V345" s="96"/>
      <c r="W345" s="96"/>
    </row>
    <row r="346" spans="1:25" ht="18" thickBot="1">
      <c r="A346" s="163">
        <v>1</v>
      </c>
      <c r="B346" s="261"/>
      <c r="C346" s="596"/>
      <c r="D346" s="596" t="s">
        <v>242</v>
      </c>
      <c r="E346" s="439"/>
      <c r="F346" s="439"/>
      <c r="G346" s="439"/>
      <c r="H346" s="679"/>
      <c r="I346" s="439"/>
      <c r="J346" s="102">
        <v>1</v>
      </c>
      <c r="N346" s="96"/>
      <c r="O346" s="96"/>
      <c r="P346" s="104"/>
      <c r="S346" s="96"/>
      <c r="T346" s="96"/>
      <c r="V346" s="96"/>
      <c r="W346" s="96"/>
    </row>
    <row r="347" spans="1:25" ht="16.8" thickBot="1">
      <c r="A347" s="163">
        <v>2</v>
      </c>
      <c r="B347" s="264"/>
      <c r="C347" s="436"/>
      <c r="D347" s="66" t="s">
        <v>1216</v>
      </c>
      <c r="E347" s="262"/>
      <c r="F347" s="403"/>
      <c r="G347" s="403"/>
      <c r="H347" s="690"/>
      <c r="I347" s="263"/>
      <c r="J347" s="102">
        <v>1</v>
      </c>
      <c r="N347" s="96"/>
      <c r="O347" s="96"/>
      <c r="P347" s="104"/>
      <c r="S347" s="96"/>
      <c r="T347" s="96"/>
      <c r="V347" s="96"/>
      <c r="W347" s="96"/>
    </row>
    <row r="348" spans="1:25" s="132" customFormat="1" ht="32.25" hidden="1" customHeight="1">
      <c r="A348" s="216">
        <v>5</v>
      </c>
      <c r="B348" s="34">
        <v>3000</v>
      </c>
      <c r="C348" s="778" t="s">
        <v>1215</v>
      </c>
      <c r="D348" s="779"/>
      <c r="E348" s="713">
        <f>SUM(E349:E361)</f>
        <v>0</v>
      </c>
      <c r="F348" s="714">
        <f>SUM(F349:F361)</f>
        <v>0</v>
      </c>
      <c r="G348" s="432">
        <f>SUM(G349:G361)</f>
        <v>0</v>
      </c>
      <c r="H348" s="691">
        <f>SUM(H349:H361)</f>
        <v>0</v>
      </c>
      <c r="I348" s="432">
        <f>SUM(I349:I361)</f>
        <v>0</v>
      </c>
      <c r="J348" s="102" t="str">
        <f t="shared" ref="J348:J411" si="87">(IF($E348&lt;&gt;0,$J$2,IF($I348&lt;&gt;0,$J$2,"")))</f>
        <v/>
      </c>
      <c r="K348" s="129"/>
      <c r="P348" s="104"/>
      <c r="Y348" s="96"/>
    </row>
    <row r="349" spans="1:25" ht="18.75" hidden="1" customHeight="1">
      <c r="A349" s="163">
        <v>10</v>
      </c>
      <c r="B349" s="14"/>
      <c r="C349" s="15">
        <v>3020</v>
      </c>
      <c r="D349" s="8" t="s">
        <v>1217</v>
      </c>
      <c r="E349" s="396"/>
      <c r="F349" s="135"/>
      <c r="G349" s="431"/>
      <c r="H349" s="711"/>
      <c r="I349" s="431"/>
      <c r="J349" s="102" t="str">
        <f t="shared" si="87"/>
        <v/>
      </c>
      <c r="K349" s="129"/>
      <c r="N349" s="96"/>
      <c r="O349" s="96"/>
      <c r="P349" s="104"/>
      <c r="S349" s="96"/>
      <c r="T349" s="96"/>
      <c r="V349" s="96"/>
      <c r="W349" s="96"/>
    </row>
    <row r="350" spans="1:25" hidden="1">
      <c r="A350" s="265">
        <v>20</v>
      </c>
      <c r="B350" s="14"/>
      <c r="C350" s="7">
        <v>3040</v>
      </c>
      <c r="D350" s="469" t="s">
        <v>1218</v>
      </c>
      <c r="E350" s="396"/>
      <c r="F350" s="135"/>
      <c r="G350" s="431"/>
      <c r="H350" s="711"/>
      <c r="I350" s="431"/>
      <c r="J350" s="102" t="str">
        <f t="shared" si="87"/>
        <v/>
      </c>
      <c r="K350" s="129"/>
      <c r="N350" s="96"/>
      <c r="O350" s="96"/>
      <c r="P350" s="104"/>
      <c r="S350" s="96"/>
      <c r="T350" s="96"/>
      <c r="V350" s="96"/>
      <c r="W350" s="96"/>
    </row>
    <row r="351" spans="1:25" hidden="1">
      <c r="A351" s="163">
        <v>25</v>
      </c>
      <c r="B351" s="14"/>
      <c r="C351" s="7">
        <v>3041</v>
      </c>
      <c r="D351" s="9" t="s">
        <v>1540</v>
      </c>
      <c r="E351" s="396"/>
      <c r="F351" s="135"/>
      <c r="G351" s="431"/>
      <c r="H351" s="711"/>
      <c r="I351" s="431"/>
      <c r="J351" s="102" t="str">
        <f t="shared" si="87"/>
        <v/>
      </c>
      <c r="K351" s="129"/>
      <c r="N351" s="96"/>
      <c r="O351" s="96"/>
      <c r="P351" s="104"/>
      <c r="S351" s="96"/>
      <c r="T351" s="96"/>
      <c r="V351" s="96"/>
      <c r="W351" s="96"/>
    </row>
    <row r="352" spans="1:25" ht="16.2" hidden="1">
      <c r="A352" s="163">
        <v>30</v>
      </c>
      <c r="B352" s="6"/>
      <c r="C352" s="7">
        <v>3042</v>
      </c>
      <c r="D352" s="9" t="s">
        <v>1541</v>
      </c>
      <c r="E352" s="396"/>
      <c r="F352" s="135"/>
      <c r="G352" s="431"/>
      <c r="H352" s="711"/>
      <c r="I352" s="431"/>
      <c r="J352" s="102" t="str">
        <f t="shared" si="87"/>
        <v/>
      </c>
      <c r="K352" s="129"/>
      <c r="N352" s="96"/>
      <c r="O352" s="96"/>
      <c r="P352" s="104"/>
      <c r="S352" s="96"/>
      <c r="T352" s="96"/>
      <c r="V352" s="96"/>
      <c r="W352" s="96"/>
    </row>
    <row r="353" spans="1:25" ht="16.2" hidden="1">
      <c r="A353" s="163">
        <v>35</v>
      </c>
      <c r="B353" s="6"/>
      <c r="C353" s="7">
        <v>3043</v>
      </c>
      <c r="D353" s="9" t="s">
        <v>1219</v>
      </c>
      <c r="E353" s="396"/>
      <c r="F353" s="135"/>
      <c r="G353" s="431"/>
      <c r="H353" s="711"/>
      <c r="I353" s="431"/>
      <c r="J353" s="102" t="str">
        <f t="shared" si="87"/>
        <v/>
      </c>
      <c r="K353" s="129"/>
      <c r="N353" s="96"/>
      <c r="O353" s="96"/>
      <c r="P353" s="104"/>
      <c r="S353" s="96"/>
      <c r="T353" s="96"/>
      <c r="V353" s="96"/>
      <c r="W353" s="96"/>
    </row>
    <row r="354" spans="1:25" hidden="1">
      <c r="A354" s="163">
        <v>36</v>
      </c>
      <c r="B354" s="6"/>
      <c r="C354" s="7">
        <v>3048</v>
      </c>
      <c r="D354" s="9" t="s">
        <v>1220</v>
      </c>
      <c r="E354" s="396"/>
      <c r="F354" s="135"/>
      <c r="G354" s="431"/>
      <c r="H354" s="711"/>
      <c r="I354" s="431"/>
      <c r="J354" s="102" t="str">
        <f t="shared" si="87"/>
        <v/>
      </c>
      <c r="K354" s="129"/>
      <c r="N354" s="96"/>
      <c r="O354" s="96"/>
      <c r="P354" s="104"/>
      <c r="S354" s="96"/>
      <c r="T354" s="96"/>
      <c r="V354" s="96"/>
      <c r="W354" s="96"/>
    </row>
    <row r="355" spans="1:25" ht="16.2" hidden="1">
      <c r="A355" s="163">
        <v>45</v>
      </c>
      <c r="B355" s="6"/>
      <c r="C355" s="40">
        <v>3050</v>
      </c>
      <c r="D355" s="41" t="s">
        <v>1221</v>
      </c>
      <c r="E355" s="396"/>
      <c r="F355" s="135"/>
      <c r="G355" s="431"/>
      <c r="H355" s="711"/>
      <c r="I355" s="431"/>
      <c r="J355" s="102" t="str">
        <f t="shared" si="87"/>
        <v/>
      </c>
      <c r="K355" s="129"/>
      <c r="N355" s="96"/>
      <c r="O355" s="96"/>
      <c r="P355" s="104"/>
      <c r="S355" s="96"/>
      <c r="T355" s="96"/>
      <c r="V355" s="96"/>
      <c r="W355" s="96"/>
    </row>
    <row r="356" spans="1:25" ht="16.2" hidden="1">
      <c r="A356" s="163">
        <v>50</v>
      </c>
      <c r="B356" s="6"/>
      <c r="C356" s="7">
        <v>3061</v>
      </c>
      <c r="D356" s="9" t="s">
        <v>1222</v>
      </c>
      <c r="E356" s="396"/>
      <c r="F356" s="135"/>
      <c r="G356" s="431"/>
      <c r="H356" s="711"/>
      <c r="I356" s="431"/>
      <c r="J356" s="102" t="str">
        <f t="shared" si="87"/>
        <v/>
      </c>
      <c r="K356" s="129"/>
      <c r="N356" s="96"/>
      <c r="O356" s="96"/>
      <c r="P356" s="104"/>
      <c r="S356" s="96"/>
      <c r="T356" s="96"/>
      <c r="V356" s="96"/>
      <c r="W356" s="96"/>
    </row>
    <row r="357" spans="1:25" ht="16.2" hidden="1">
      <c r="A357" s="163">
        <v>60</v>
      </c>
      <c r="B357" s="6"/>
      <c r="C357" s="40">
        <v>3081</v>
      </c>
      <c r="D357" s="41" t="s">
        <v>1223</v>
      </c>
      <c r="E357" s="396"/>
      <c r="F357" s="135"/>
      <c r="G357" s="431"/>
      <c r="H357" s="711"/>
      <c r="I357" s="431"/>
      <c r="J357" s="102" t="str">
        <f t="shared" si="87"/>
        <v/>
      </c>
      <c r="K357" s="129"/>
      <c r="N357" s="96"/>
      <c r="O357" s="96"/>
      <c r="P357" s="104"/>
      <c r="S357" s="96"/>
      <c r="T357" s="96"/>
      <c r="V357" s="96"/>
      <c r="W357" s="96"/>
    </row>
    <row r="358" spans="1:25" ht="16.2" hidden="1">
      <c r="A358" s="163"/>
      <c r="B358" s="6"/>
      <c r="C358" s="7" t="s">
        <v>280</v>
      </c>
      <c r="D358" s="9" t="s">
        <v>1224</v>
      </c>
      <c r="E358" s="396"/>
      <c r="F358" s="135"/>
      <c r="G358" s="431"/>
      <c r="H358" s="711"/>
      <c r="I358" s="431"/>
      <c r="J358" s="102" t="str">
        <f t="shared" si="87"/>
        <v/>
      </c>
      <c r="K358" s="129"/>
      <c r="N358" s="96"/>
      <c r="O358" s="96"/>
      <c r="P358" s="104"/>
      <c r="S358" s="96"/>
      <c r="T358" s="96"/>
      <c r="V358" s="96"/>
      <c r="W358" s="96"/>
    </row>
    <row r="359" spans="1:25" ht="16.2" hidden="1">
      <c r="A359" s="163">
        <v>65</v>
      </c>
      <c r="B359" s="6"/>
      <c r="C359" s="7">
        <v>3083</v>
      </c>
      <c r="D359" s="9" t="s">
        <v>1225</v>
      </c>
      <c r="E359" s="396"/>
      <c r="F359" s="135"/>
      <c r="G359" s="431"/>
      <c r="H359" s="711"/>
      <c r="I359" s="431"/>
      <c r="J359" s="102" t="str">
        <f t="shared" si="87"/>
        <v/>
      </c>
      <c r="K359" s="129"/>
      <c r="N359" s="96"/>
      <c r="O359" s="96"/>
      <c r="P359" s="104"/>
      <c r="S359" s="96"/>
      <c r="T359" s="96"/>
      <c r="V359" s="96"/>
      <c r="W359" s="96"/>
    </row>
    <row r="360" spans="1:25" hidden="1">
      <c r="A360" s="163">
        <v>65</v>
      </c>
      <c r="B360" s="6"/>
      <c r="C360" s="7">
        <v>3089</v>
      </c>
      <c r="D360" s="470" t="s">
        <v>1226</v>
      </c>
      <c r="E360" s="396"/>
      <c r="F360" s="135"/>
      <c r="G360" s="431"/>
      <c r="H360" s="711"/>
      <c r="I360" s="431"/>
      <c r="J360" s="102" t="str">
        <f t="shared" si="87"/>
        <v/>
      </c>
      <c r="K360" s="129"/>
      <c r="N360" s="96"/>
      <c r="O360" s="96"/>
      <c r="P360" s="104"/>
      <c r="S360" s="96"/>
      <c r="T360" s="96"/>
      <c r="V360" s="96"/>
      <c r="W360" s="96"/>
    </row>
    <row r="361" spans="1:25" hidden="1">
      <c r="A361" s="163">
        <v>65</v>
      </c>
      <c r="B361" s="6"/>
      <c r="C361" s="13">
        <v>3090</v>
      </c>
      <c r="D361" s="12" t="s">
        <v>1289</v>
      </c>
      <c r="E361" s="396"/>
      <c r="F361" s="135"/>
      <c r="G361" s="431"/>
      <c r="H361" s="711"/>
      <c r="I361" s="431"/>
      <c r="J361" s="102" t="str">
        <f t="shared" si="87"/>
        <v/>
      </c>
      <c r="K361" s="129"/>
      <c r="N361" s="96"/>
      <c r="O361" s="96"/>
      <c r="P361" s="104"/>
      <c r="S361" s="96"/>
      <c r="T361" s="96"/>
      <c r="V361" s="96"/>
      <c r="W361" s="96"/>
    </row>
    <row r="362" spans="1:25" s="132" customFormat="1">
      <c r="A362" s="216">
        <v>70</v>
      </c>
      <c r="B362" s="10">
        <v>3100</v>
      </c>
      <c r="C362" s="776" t="s">
        <v>1227</v>
      </c>
      <c r="D362" s="776"/>
      <c r="E362" s="607">
        <f>SUM(E363:E369)</f>
        <v>0</v>
      </c>
      <c r="F362" s="404">
        <f>SUM(F363:F369)</f>
        <v>413800</v>
      </c>
      <c r="G362" s="266">
        <f>SUM(G363:G369)</f>
        <v>413800</v>
      </c>
      <c r="H362" s="692">
        <f>SUM(H363:H369)</f>
        <v>413800</v>
      </c>
      <c r="I362" s="266">
        <f>SUM(I363:I369)</f>
        <v>413800</v>
      </c>
      <c r="J362" s="102">
        <f t="shared" si="87"/>
        <v>1</v>
      </c>
      <c r="K362" s="129"/>
      <c r="P362" s="104"/>
      <c r="Y362" s="96"/>
    </row>
    <row r="363" spans="1:25" hidden="1">
      <c r="A363" s="267">
        <v>75</v>
      </c>
      <c r="B363" s="6"/>
      <c r="C363" s="15">
        <v>3110</v>
      </c>
      <c r="D363" s="8" t="s">
        <v>1228</v>
      </c>
      <c r="E363" s="396"/>
      <c r="F363" s="135"/>
      <c r="G363" s="431"/>
      <c r="H363" s="711"/>
      <c r="I363" s="431"/>
      <c r="J363" s="102" t="str">
        <f t="shared" si="87"/>
        <v/>
      </c>
      <c r="K363" s="129"/>
      <c r="N363" s="96"/>
      <c r="O363" s="96"/>
      <c r="P363" s="104"/>
      <c r="S363" s="96"/>
      <c r="T363" s="96"/>
      <c r="V363" s="96"/>
      <c r="W363" s="96"/>
    </row>
    <row r="364" spans="1:25" ht="16.2" hidden="1">
      <c r="A364" s="148">
        <v>80</v>
      </c>
      <c r="B364" s="67"/>
      <c r="C364" s="40">
        <v>3111</v>
      </c>
      <c r="D364" s="68" t="s">
        <v>243</v>
      </c>
      <c r="E364" s="396"/>
      <c r="F364" s="135"/>
      <c r="G364" s="431"/>
      <c r="H364" s="711"/>
      <c r="I364" s="431"/>
      <c r="J364" s="102" t="str">
        <f t="shared" si="87"/>
        <v/>
      </c>
      <c r="K364" s="129"/>
      <c r="N364" s="96"/>
      <c r="O364" s="96"/>
      <c r="P364" s="104"/>
      <c r="S364" s="96"/>
      <c r="T364" s="96"/>
      <c r="V364" s="96"/>
      <c r="W364" s="96"/>
      <c r="Y364" s="132"/>
    </row>
    <row r="365" spans="1:25" ht="31.8">
      <c r="A365" s="148">
        <v>85</v>
      </c>
      <c r="B365" s="67"/>
      <c r="C365" s="7">
        <v>3112</v>
      </c>
      <c r="D365" s="35" t="s">
        <v>244</v>
      </c>
      <c r="E365" s="378"/>
      <c r="F365" s="380">
        <v>136700</v>
      </c>
      <c r="G365" s="130">
        <v>136700</v>
      </c>
      <c r="H365" s="670">
        <v>136700</v>
      </c>
      <c r="I365" s="130">
        <v>136700</v>
      </c>
      <c r="J365" s="102">
        <f t="shared" si="87"/>
        <v>1</v>
      </c>
      <c r="K365" s="129"/>
      <c r="N365" s="96"/>
      <c r="O365" s="96"/>
      <c r="P365" s="104"/>
      <c r="S365" s="96"/>
      <c r="T365" s="96"/>
      <c r="V365" s="96"/>
      <c r="W365" s="96"/>
    </row>
    <row r="366" spans="1:25" ht="16.2">
      <c r="A366" s="148">
        <v>90</v>
      </c>
      <c r="B366" s="67"/>
      <c r="C366" s="7">
        <v>3113</v>
      </c>
      <c r="D366" s="35" t="s">
        <v>1229</v>
      </c>
      <c r="E366" s="378"/>
      <c r="F366" s="380">
        <v>277100</v>
      </c>
      <c r="G366" s="130">
        <v>277100</v>
      </c>
      <c r="H366" s="670">
        <v>277100</v>
      </c>
      <c r="I366" s="130">
        <v>277100</v>
      </c>
      <c r="J366" s="102">
        <f t="shared" si="87"/>
        <v>1</v>
      </c>
      <c r="K366" s="129"/>
      <c r="N366" s="96"/>
      <c r="O366" s="96"/>
      <c r="P366" s="104"/>
      <c r="S366" s="96"/>
      <c r="T366" s="96"/>
      <c r="V366" s="96"/>
      <c r="W366" s="96"/>
    </row>
    <row r="367" spans="1:25" hidden="1">
      <c r="A367" s="148">
        <v>91</v>
      </c>
      <c r="B367" s="67"/>
      <c r="C367" s="7">
        <v>3118</v>
      </c>
      <c r="D367" s="69" t="s">
        <v>1230</v>
      </c>
      <c r="E367" s="378"/>
      <c r="F367" s="405"/>
      <c r="G367" s="268"/>
      <c r="H367" s="693"/>
      <c r="I367" s="130"/>
      <c r="J367" s="102" t="str">
        <f t="shared" si="87"/>
        <v/>
      </c>
      <c r="K367" s="129"/>
      <c r="N367" s="96"/>
      <c r="O367" s="96"/>
      <c r="P367" s="104"/>
      <c r="S367" s="96"/>
      <c r="T367" s="96"/>
      <c r="V367" s="96"/>
      <c r="W367" s="96"/>
    </row>
    <row r="368" spans="1:25" ht="16.2" hidden="1">
      <c r="A368" s="148"/>
      <c r="B368" s="67"/>
      <c r="C368" s="7">
        <v>3128</v>
      </c>
      <c r="D368" s="69" t="s">
        <v>1231</v>
      </c>
      <c r="E368" s="408"/>
      <c r="F368" s="405"/>
      <c r="G368" s="268"/>
      <c r="H368" s="693"/>
      <c r="I368" s="130"/>
      <c r="J368" s="102" t="str">
        <f t="shared" si="87"/>
        <v/>
      </c>
      <c r="K368" s="129"/>
      <c r="N368" s="96"/>
      <c r="O368" s="96"/>
      <c r="P368" s="104"/>
      <c r="S368" s="96"/>
      <c r="T368" s="96"/>
      <c r="V368" s="96"/>
      <c r="W368" s="96"/>
    </row>
    <row r="369" spans="1:25" ht="16.2" hidden="1">
      <c r="A369" s="148">
        <v>100</v>
      </c>
      <c r="B369" s="6"/>
      <c r="C369" s="7">
        <v>3120</v>
      </c>
      <c r="D369" s="29" t="s">
        <v>1232</v>
      </c>
      <c r="E369" s="408"/>
      <c r="F369" s="405"/>
      <c r="G369" s="268"/>
      <c r="H369" s="693"/>
      <c r="I369" s="130"/>
      <c r="J369" s="102" t="str">
        <f t="shared" si="87"/>
        <v/>
      </c>
      <c r="K369" s="129"/>
      <c r="N369" s="96"/>
      <c r="O369" s="96"/>
      <c r="P369" s="104"/>
      <c r="S369" s="96"/>
      <c r="T369" s="96"/>
      <c r="V369" s="96"/>
      <c r="W369" s="96"/>
    </row>
    <row r="370" spans="1:25" s="132" customFormat="1" ht="32.25" hidden="1" customHeight="1">
      <c r="A370" s="147">
        <v>115</v>
      </c>
      <c r="B370" s="10">
        <v>3200</v>
      </c>
      <c r="C370" s="777" t="s">
        <v>1290</v>
      </c>
      <c r="D370" s="759"/>
      <c r="E370" s="607">
        <f>SUM(E371:E374)</f>
        <v>0</v>
      </c>
      <c r="F370" s="404">
        <f>SUM(F371:F374)</f>
        <v>0</v>
      </c>
      <c r="G370" s="266">
        <f>SUM(G371:G374)</f>
        <v>0</v>
      </c>
      <c r="H370" s="692">
        <f>SUM(H371:H374)</f>
        <v>0</v>
      </c>
      <c r="I370" s="266">
        <f>SUM(I371:I374)</f>
        <v>0</v>
      </c>
      <c r="J370" s="102" t="str">
        <f t="shared" si="87"/>
        <v/>
      </c>
      <c r="K370" s="129"/>
      <c r="P370" s="104"/>
      <c r="Y370" s="96"/>
    </row>
    <row r="371" spans="1:25" ht="16.2" hidden="1">
      <c r="A371" s="147">
        <v>120</v>
      </c>
      <c r="B371" s="6"/>
      <c r="C371" s="15">
        <v>3210</v>
      </c>
      <c r="D371" s="18" t="s">
        <v>1233</v>
      </c>
      <c r="E371" s="396"/>
      <c r="F371" s="135"/>
      <c r="G371" s="431"/>
      <c r="H371" s="711"/>
      <c r="I371" s="431"/>
      <c r="J371" s="102" t="str">
        <f t="shared" si="87"/>
        <v/>
      </c>
      <c r="K371" s="129"/>
      <c r="N371" s="96"/>
      <c r="O371" s="96"/>
      <c r="P371" s="104"/>
      <c r="S371" s="96"/>
      <c r="T371" s="96"/>
      <c r="V371" s="96"/>
      <c r="W371" s="96"/>
    </row>
    <row r="372" spans="1:25" ht="16.2" hidden="1">
      <c r="A372" s="148">
        <v>125</v>
      </c>
      <c r="B372" s="14"/>
      <c r="C372" s="44">
        <v>3220</v>
      </c>
      <c r="D372" s="46" t="s">
        <v>1177</v>
      </c>
      <c r="E372" s="396"/>
      <c r="F372" s="135"/>
      <c r="G372" s="431"/>
      <c r="H372" s="711"/>
      <c r="I372" s="431"/>
      <c r="J372" s="102" t="str">
        <f t="shared" si="87"/>
        <v/>
      </c>
      <c r="K372" s="129"/>
      <c r="N372" s="96"/>
      <c r="O372" s="96"/>
      <c r="P372" s="104"/>
      <c r="S372" s="96"/>
      <c r="T372" s="96"/>
      <c r="V372" s="96"/>
      <c r="W372" s="96"/>
      <c r="Y372" s="132"/>
    </row>
    <row r="373" spans="1:25" ht="16.2" hidden="1">
      <c r="A373" s="148">
        <v>130</v>
      </c>
      <c r="B373" s="6"/>
      <c r="C373" s="7">
        <v>3230</v>
      </c>
      <c r="D373" s="35" t="s">
        <v>1291</v>
      </c>
      <c r="E373" s="396"/>
      <c r="F373" s="135"/>
      <c r="G373" s="431"/>
      <c r="H373" s="711"/>
      <c r="I373" s="431"/>
      <c r="J373" s="102" t="str">
        <f t="shared" si="87"/>
        <v/>
      </c>
      <c r="K373" s="129"/>
      <c r="N373" s="96"/>
      <c r="O373" s="96"/>
      <c r="P373" s="104"/>
      <c r="S373" s="96"/>
      <c r="T373" s="96"/>
      <c r="V373" s="96"/>
      <c r="W373" s="96"/>
    </row>
    <row r="374" spans="1:25" ht="16.2" hidden="1">
      <c r="A374" s="163">
        <v>135</v>
      </c>
      <c r="B374" s="6"/>
      <c r="C374" s="7">
        <v>3240</v>
      </c>
      <c r="D374" s="35" t="s">
        <v>1292</v>
      </c>
      <c r="E374" s="614"/>
      <c r="F374" s="239"/>
      <c r="G374" s="609"/>
      <c r="H374" s="712"/>
      <c r="I374" s="431"/>
      <c r="J374" s="102" t="str">
        <f t="shared" si="87"/>
        <v/>
      </c>
      <c r="K374" s="129"/>
      <c r="N374" s="96"/>
      <c r="O374" s="96"/>
      <c r="P374" s="104"/>
      <c r="S374" s="96"/>
      <c r="T374" s="96"/>
      <c r="V374" s="96"/>
      <c r="W374" s="96"/>
    </row>
    <row r="375" spans="1:25" s="132" customFormat="1" ht="32.25" hidden="1" customHeight="1">
      <c r="A375" s="216">
        <v>145</v>
      </c>
      <c r="B375" s="10">
        <v>6000</v>
      </c>
      <c r="C375" s="762" t="s">
        <v>1178</v>
      </c>
      <c r="D375" s="763"/>
      <c r="E375" s="607">
        <f>SUM(E376:E377)</f>
        <v>0</v>
      </c>
      <c r="F375" s="607">
        <f>SUM(F376:F377)</f>
        <v>0</v>
      </c>
      <c r="G375" s="607">
        <f>SUM(G376:G377)</f>
        <v>0</v>
      </c>
      <c r="H375" s="694">
        <f>SUM(H376:H377)</f>
        <v>0</v>
      </c>
      <c r="I375" s="607">
        <f>SUM(I376:I377)</f>
        <v>0</v>
      </c>
      <c r="J375" s="102" t="str">
        <f t="shared" si="87"/>
        <v/>
      </c>
      <c r="K375" s="129"/>
      <c r="P375" s="104"/>
      <c r="Y375" s="96"/>
    </row>
    <row r="376" spans="1:25" hidden="1">
      <c r="A376" s="163">
        <v>150</v>
      </c>
      <c r="B376" s="11"/>
      <c r="C376" s="15">
        <v>6001</v>
      </c>
      <c r="D376" s="8" t="s">
        <v>1536</v>
      </c>
      <c r="E376" s="396"/>
      <c r="F376" s="135"/>
      <c r="G376" s="431"/>
      <c r="H376" s="711"/>
      <c r="I376" s="431"/>
      <c r="J376" s="102" t="str">
        <f t="shared" si="87"/>
        <v/>
      </c>
      <c r="K376" s="129"/>
      <c r="N376" s="96"/>
      <c r="O376" s="96"/>
      <c r="P376" s="104"/>
      <c r="S376" s="96"/>
      <c r="T376" s="96"/>
      <c r="V376" s="96"/>
      <c r="W376" s="96"/>
    </row>
    <row r="377" spans="1:25" hidden="1">
      <c r="A377" s="163">
        <v>155</v>
      </c>
      <c r="B377" s="11"/>
      <c r="C377" s="13">
        <v>6002</v>
      </c>
      <c r="D377" s="17" t="s">
        <v>1537</v>
      </c>
      <c r="E377" s="396"/>
      <c r="F377" s="135"/>
      <c r="G377" s="431"/>
      <c r="H377" s="711"/>
      <c r="I377" s="431"/>
      <c r="J377" s="102" t="str">
        <f t="shared" si="87"/>
        <v/>
      </c>
      <c r="K377" s="129"/>
      <c r="N377" s="96"/>
      <c r="O377" s="96"/>
      <c r="P377" s="104"/>
      <c r="S377" s="96"/>
      <c r="T377" s="96"/>
      <c r="V377" s="96"/>
      <c r="W377" s="96"/>
      <c r="Y377" s="132"/>
    </row>
    <row r="378" spans="1:25" s="132" customFormat="1">
      <c r="A378" s="216">
        <v>160</v>
      </c>
      <c r="B378" s="10">
        <v>6100</v>
      </c>
      <c r="C378" s="747" t="s">
        <v>1179</v>
      </c>
      <c r="D378" s="747"/>
      <c r="E378" s="607">
        <f>SUM(E379:E382)</f>
        <v>0</v>
      </c>
      <c r="F378" s="404">
        <f>SUM(F379:F382)</f>
        <v>0</v>
      </c>
      <c r="G378" s="266">
        <f>SUM(G379:G382)</f>
        <v>0</v>
      </c>
      <c r="H378" s="692">
        <f>SUM(H379:H382)</f>
        <v>0</v>
      </c>
      <c r="I378" s="266">
        <f>SUM(I379:I382)</f>
        <v>0</v>
      </c>
      <c r="J378" s="102" t="str">
        <f t="shared" si="87"/>
        <v/>
      </c>
      <c r="K378" s="129"/>
      <c r="P378" s="104"/>
      <c r="Y378" s="96"/>
    </row>
    <row r="379" spans="1:25">
      <c r="A379" s="163">
        <v>165</v>
      </c>
      <c r="B379" s="11"/>
      <c r="C379" s="15">
        <v>6101</v>
      </c>
      <c r="D379" s="8" t="s">
        <v>281</v>
      </c>
      <c r="E379" s="378"/>
      <c r="F379" s="380"/>
      <c r="G379" s="130"/>
      <c r="H379" s="670"/>
      <c r="I379" s="130"/>
      <c r="J379" s="102" t="str">
        <f t="shared" si="87"/>
        <v/>
      </c>
      <c r="K379" s="129"/>
      <c r="N379" s="96"/>
      <c r="O379" s="96"/>
      <c r="P379" s="104"/>
      <c r="S379" s="96"/>
      <c r="T379" s="96"/>
      <c r="V379" s="96"/>
      <c r="W379" s="96"/>
    </row>
    <row r="380" spans="1:25">
      <c r="A380" s="163">
        <v>170</v>
      </c>
      <c r="B380" s="11"/>
      <c r="C380" s="7">
        <v>6102</v>
      </c>
      <c r="D380" s="16" t="s">
        <v>282</v>
      </c>
      <c r="E380" s="378"/>
      <c r="F380" s="380"/>
      <c r="G380" s="130"/>
      <c r="H380" s="670"/>
      <c r="I380" s="130"/>
      <c r="J380" s="102" t="str">
        <f t="shared" si="87"/>
        <v/>
      </c>
      <c r="K380" s="129"/>
      <c r="N380" s="96"/>
      <c r="O380" s="96"/>
      <c r="P380" s="104"/>
      <c r="S380" s="96"/>
      <c r="T380" s="96"/>
      <c r="V380" s="96"/>
      <c r="W380" s="96"/>
      <c r="Y380" s="132"/>
    </row>
    <row r="381" spans="1:25">
      <c r="A381" s="163"/>
      <c r="B381" s="11"/>
      <c r="C381" s="7">
        <v>6105</v>
      </c>
      <c r="D381" s="16" t="s">
        <v>135</v>
      </c>
      <c r="E381" s="378"/>
      <c r="F381" s="380"/>
      <c r="G381" s="130"/>
      <c r="H381" s="670"/>
      <c r="I381" s="130"/>
      <c r="J381" s="102" t="str">
        <f t="shared" si="87"/>
        <v/>
      </c>
      <c r="K381" s="129"/>
      <c r="N381" s="96"/>
      <c r="O381" s="96"/>
      <c r="P381" s="104"/>
      <c r="S381" s="96"/>
      <c r="T381" s="96"/>
      <c r="V381" s="96"/>
      <c r="W381" s="96"/>
      <c r="Y381" s="132"/>
    </row>
    <row r="382" spans="1:25" hidden="1">
      <c r="A382" s="163">
        <v>180</v>
      </c>
      <c r="B382" s="14"/>
      <c r="C382" s="13">
        <v>6109</v>
      </c>
      <c r="D382" s="17" t="s">
        <v>1180</v>
      </c>
      <c r="E382" s="408"/>
      <c r="F382" s="405"/>
      <c r="G382" s="268"/>
      <c r="H382" s="693"/>
      <c r="I382" s="130"/>
      <c r="J382" s="102" t="str">
        <f t="shared" si="87"/>
        <v/>
      </c>
      <c r="K382" s="129"/>
      <c r="N382" s="96"/>
      <c r="O382" s="96"/>
      <c r="P382" s="104"/>
      <c r="S382" s="96"/>
      <c r="T382" s="96"/>
      <c r="V382" s="96"/>
      <c r="W382" s="96"/>
    </row>
    <row r="383" spans="1:25" s="132" customFormat="1" ht="32.25" customHeight="1">
      <c r="A383" s="147">
        <v>185</v>
      </c>
      <c r="B383" s="10">
        <v>6200</v>
      </c>
      <c r="C383" s="762" t="s">
        <v>1181</v>
      </c>
      <c r="D383" s="763"/>
      <c r="E383" s="607">
        <f>SUM(E384:E385)</f>
        <v>0</v>
      </c>
      <c r="F383" s="607">
        <f>SUM(F384:F385)</f>
        <v>0</v>
      </c>
      <c r="G383" s="607">
        <f>SUM(G384:G385)</f>
        <v>0</v>
      </c>
      <c r="H383" s="694">
        <f>SUM(H384:H385)</f>
        <v>0</v>
      </c>
      <c r="I383" s="607">
        <f>SUM(I384:I385)</f>
        <v>0</v>
      </c>
      <c r="J383" s="102" t="str">
        <f t="shared" si="87"/>
        <v/>
      </c>
      <c r="K383" s="129"/>
      <c r="P383" s="104"/>
      <c r="Y383" s="96"/>
    </row>
    <row r="384" spans="1:25">
      <c r="A384" s="148">
        <v>190</v>
      </c>
      <c r="B384" s="73"/>
      <c r="C384" s="15">
        <v>6201</v>
      </c>
      <c r="D384" s="442" t="s">
        <v>1539</v>
      </c>
      <c r="E384" s="378"/>
      <c r="F384" s="380"/>
      <c r="G384" s="130"/>
      <c r="H384" s="670"/>
      <c r="I384" s="130"/>
      <c r="J384" s="102" t="str">
        <f t="shared" si="87"/>
        <v/>
      </c>
      <c r="K384" s="129"/>
      <c r="N384" s="96"/>
      <c r="O384" s="96"/>
      <c r="P384" s="104"/>
      <c r="S384" s="96"/>
      <c r="T384" s="96"/>
      <c r="V384" s="96"/>
      <c r="W384" s="96"/>
    </row>
    <row r="385" spans="1:25" ht="16.2" thickBot="1">
      <c r="A385" s="148">
        <v>195</v>
      </c>
      <c r="B385" s="6"/>
      <c r="C385" s="13">
        <v>6202</v>
      </c>
      <c r="D385" s="443" t="s">
        <v>1538</v>
      </c>
      <c r="E385" s="378"/>
      <c r="F385" s="380"/>
      <c r="G385" s="130"/>
      <c r="H385" s="670"/>
      <c r="I385" s="130"/>
      <c r="J385" s="102" t="str">
        <f t="shared" si="87"/>
        <v/>
      </c>
      <c r="K385" s="129"/>
      <c r="N385" s="96"/>
      <c r="O385" s="96"/>
      <c r="P385" s="104"/>
      <c r="S385" s="96"/>
      <c r="T385" s="96"/>
      <c r="V385" s="96"/>
      <c r="W385" s="96"/>
      <c r="Y385" s="132"/>
    </row>
    <row r="386" spans="1:25" s="132" customFormat="1" ht="21.75" hidden="1" customHeight="1">
      <c r="A386" s="147">
        <v>200</v>
      </c>
      <c r="B386" s="10">
        <v>6300</v>
      </c>
      <c r="C386" s="762" t="s">
        <v>1182</v>
      </c>
      <c r="D386" s="763"/>
      <c r="E386" s="607">
        <f>SUM(E387:E388)</f>
        <v>0</v>
      </c>
      <c r="F386" s="607">
        <f>SUM(F387:F388)</f>
        <v>0</v>
      </c>
      <c r="G386" s="607">
        <f>SUM(G387:G388)</f>
        <v>0</v>
      </c>
      <c r="H386" s="694">
        <f>SUM(H387:H388)</f>
        <v>0</v>
      </c>
      <c r="I386" s="607">
        <f>SUM(I387:I388)</f>
        <v>0</v>
      </c>
      <c r="J386" s="102" t="str">
        <f t="shared" si="87"/>
        <v/>
      </c>
      <c r="K386" s="129"/>
      <c r="P386" s="104"/>
      <c r="Y386" s="96"/>
    </row>
    <row r="387" spans="1:25" ht="18.75" hidden="1" customHeight="1">
      <c r="A387" s="148">
        <v>205</v>
      </c>
      <c r="B387" s="6"/>
      <c r="C387" s="15">
        <v>6301</v>
      </c>
      <c r="D387" s="442" t="s">
        <v>1539</v>
      </c>
      <c r="E387" s="396"/>
      <c r="F387" s="380"/>
      <c r="G387" s="130"/>
      <c r="H387" s="670"/>
      <c r="I387" s="130"/>
      <c r="J387" s="102" t="str">
        <f t="shared" si="87"/>
        <v/>
      </c>
      <c r="K387" s="129"/>
      <c r="N387" s="96"/>
      <c r="O387" s="96"/>
      <c r="P387" s="104"/>
      <c r="S387" s="96"/>
      <c r="T387" s="96"/>
      <c r="V387" s="96"/>
      <c r="W387" s="96"/>
    </row>
    <row r="388" spans="1:25" ht="20.25" hidden="1" customHeight="1">
      <c r="A388" s="163">
        <v>206</v>
      </c>
      <c r="B388" s="6"/>
      <c r="C388" s="13">
        <v>6302</v>
      </c>
      <c r="D388" s="443" t="s">
        <v>1538</v>
      </c>
      <c r="E388" s="396"/>
      <c r="F388" s="380"/>
      <c r="G388" s="130"/>
      <c r="H388" s="670"/>
      <c r="I388" s="130"/>
      <c r="J388" s="102" t="str">
        <f t="shared" si="87"/>
        <v/>
      </c>
      <c r="K388" s="129"/>
      <c r="N388" s="96"/>
      <c r="O388" s="96"/>
      <c r="P388" s="104"/>
      <c r="S388" s="96"/>
      <c r="T388" s="96"/>
      <c r="V388" s="96"/>
      <c r="W388" s="96"/>
      <c r="Y388" s="132"/>
    </row>
    <row r="389" spans="1:25" s="270" customFormat="1" ht="30.75" hidden="1" customHeight="1">
      <c r="A389" s="151">
        <v>210</v>
      </c>
      <c r="B389" s="10">
        <v>6400</v>
      </c>
      <c r="C389" s="764" t="s">
        <v>1183</v>
      </c>
      <c r="D389" s="764"/>
      <c r="E389" s="607">
        <f>SUM(E390:E391)</f>
        <v>0</v>
      </c>
      <c r="F389" s="607">
        <f>SUM(F390:F391)</f>
        <v>0</v>
      </c>
      <c r="G389" s="607">
        <f>SUM(G390:G391)</f>
        <v>0</v>
      </c>
      <c r="H389" s="694">
        <f>SUM(H390:H391)</f>
        <v>0</v>
      </c>
      <c r="I389" s="607">
        <f>SUM(I390:I391)</f>
        <v>0</v>
      </c>
      <c r="J389" s="102" t="str">
        <f t="shared" si="87"/>
        <v/>
      </c>
      <c r="K389" s="129"/>
      <c r="L389" s="153"/>
      <c r="M389" s="153"/>
      <c r="P389" s="104"/>
      <c r="Y389" s="96"/>
    </row>
    <row r="390" spans="1:25" s="161" customFormat="1" ht="16.2" hidden="1" thickBot="1">
      <c r="A390" s="154">
        <v>211</v>
      </c>
      <c r="B390" s="14"/>
      <c r="C390" s="74">
        <v>6401</v>
      </c>
      <c r="D390" s="444" t="s">
        <v>1539</v>
      </c>
      <c r="E390" s="378"/>
      <c r="F390" s="380"/>
      <c r="G390" s="130"/>
      <c r="H390" s="670"/>
      <c r="I390" s="130"/>
      <c r="J390" s="102" t="str">
        <f t="shared" si="87"/>
        <v/>
      </c>
      <c r="K390" s="129"/>
      <c r="L390" s="156"/>
      <c r="P390" s="104"/>
      <c r="Y390" s="96"/>
    </row>
    <row r="391" spans="1:25" s="161" customFormat="1" ht="16.2" hidden="1" thickBot="1">
      <c r="A391" s="154">
        <v>212</v>
      </c>
      <c r="B391" s="14"/>
      <c r="C391" s="75">
        <v>6402</v>
      </c>
      <c r="D391" s="445" t="s">
        <v>1538</v>
      </c>
      <c r="E391" s="378"/>
      <c r="F391" s="380"/>
      <c r="G391" s="130"/>
      <c r="H391" s="670"/>
      <c r="I391" s="130"/>
      <c r="J391" s="102" t="str">
        <f t="shared" si="87"/>
        <v/>
      </c>
      <c r="K391" s="129"/>
      <c r="L391" s="156"/>
      <c r="P391" s="104"/>
      <c r="Y391" s="270"/>
    </row>
    <row r="392" spans="1:25" s="270" customFormat="1" ht="16.2" hidden="1" thickBot="1">
      <c r="A392" s="271">
        <v>213</v>
      </c>
      <c r="B392" s="10">
        <v>6500</v>
      </c>
      <c r="C392" s="76" t="s">
        <v>247</v>
      </c>
      <c r="D392" s="77"/>
      <c r="E392" s="381"/>
      <c r="F392" s="384"/>
      <c r="G392" s="143"/>
      <c r="H392" s="671"/>
      <c r="I392" s="130"/>
      <c r="J392" s="102" t="str">
        <f t="shared" si="87"/>
        <v/>
      </c>
      <c r="K392" s="129"/>
      <c r="L392" s="153"/>
      <c r="M392" s="153"/>
      <c r="P392" s="104"/>
      <c r="Y392" s="161"/>
    </row>
    <row r="393" spans="1:25" s="132" customFormat="1" ht="21.75" hidden="1" customHeight="1">
      <c r="A393" s="147">
        <v>215</v>
      </c>
      <c r="B393" s="10">
        <v>6600</v>
      </c>
      <c r="C393" s="765" t="s">
        <v>248</v>
      </c>
      <c r="D393" s="766"/>
      <c r="E393" s="607">
        <f>SUM(E394:E395)</f>
        <v>0</v>
      </c>
      <c r="F393" s="607">
        <f>SUM(F394:F395)</f>
        <v>0</v>
      </c>
      <c r="G393" s="607">
        <f>SUM(G394:G395)</f>
        <v>0</v>
      </c>
      <c r="H393" s="694">
        <f>SUM(H394:H395)</f>
        <v>0</v>
      </c>
      <c r="I393" s="607">
        <f>SUM(I394:I395)</f>
        <v>0</v>
      </c>
      <c r="J393" s="102" t="str">
        <f t="shared" si="87"/>
        <v/>
      </c>
      <c r="K393" s="129"/>
      <c r="P393" s="104"/>
      <c r="Y393" s="161"/>
    </row>
    <row r="394" spans="1:25" ht="16.8" hidden="1" thickBot="1">
      <c r="A394" s="150">
        <v>220</v>
      </c>
      <c r="B394" s="6"/>
      <c r="C394" s="15">
        <v>6601</v>
      </c>
      <c r="D394" s="8" t="s">
        <v>1184</v>
      </c>
      <c r="E394" s="396"/>
      <c r="F394" s="135"/>
      <c r="G394" s="431"/>
      <c r="H394" s="711"/>
      <c r="I394" s="431"/>
      <c r="J394" s="102" t="str">
        <f t="shared" si="87"/>
        <v/>
      </c>
      <c r="K394" s="129"/>
      <c r="N394" s="96"/>
      <c r="O394" s="96"/>
      <c r="P394" s="104"/>
      <c r="S394" s="96"/>
      <c r="T394" s="96"/>
      <c r="V394" s="96"/>
      <c r="W394" s="96"/>
      <c r="Y394" s="270"/>
    </row>
    <row r="395" spans="1:25" ht="16.8" hidden="1" thickBot="1">
      <c r="A395" s="148">
        <v>225</v>
      </c>
      <c r="B395" s="6"/>
      <c r="C395" s="13">
        <v>6602</v>
      </c>
      <c r="D395" s="17" t="s">
        <v>1185</v>
      </c>
      <c r="E395" s="396"/>
      <c r="F395" s="135"/>
      <c r="G395" s="431"/>
      <c r="H395" s="711"/>
      <c r="I395" s="431"/>
      <c r="J395" s="102" t="str">
        <f t="shared" si="87"/>
        <v/>
      </c>
      <c r="K395" s="129"/>
      <c r="N395" s="96"/>
      <c r="O395" s="96"/>
      <c r="P395" s="104"/>
      <c r="S395" s="96"/>
      <c r="T395" s="96"/>
      <c r="V395" s="96"/>
      <c r="W395" s="96"/>
      <c r="Y395" s="132"/>
    </row>
    <row r="396" spans="1:25" s="132" customFormat="1" ht="21.75" hidden="1" customHeight="1">
      <c r="A396" s="147">
        <v>215</v>
      </c>
      <c r="B396" s="10">
        <v>6700</v>
      </c>
      <c r="C396" s="765" t="s">
        <v>283</v>
      </c>
      <c r="D396" s="766"/>
      <c r="E396" s="607">
        <f>SUM(E397:E398)</f>
        <v>0</v>
      </c>
      <c r="F396" s="607">
        <f>SUM(F397:F398)</f>
        <v>0</v>
      </c>
      <c r="G396" s="607">
        <f>SUM(G397:G398)</f>
        <v>0</v>
      </c>
      <c r="H396" s="694">
        <f>SUM(H397:H398)</f>
        <v>0</v>
      </c>
      <c r="I396" s="607">
        <f>SUM(I397:I398)</f>
        <v>0</v>
      </c>
      <c r="J396" s="102" t="str">
        <f t="shared" si="87"/>
        <v/>
      </c>
      <c r="K396" s="129"/>
      <c r="P396" s="104"/>
      <c r="Y396" s="96"/>
    </row>
    <row r="397" spans="1:25" ht="16.2" hidden="1" thickBot="1">
      <c r="A397" s="150">
        <v>220</v>
      </c>
      <c r="B397" s="6"/>
      <c r="C397" s="15">
        <v>6701</v>
      </c>
      <c r="D397" s="8" t="s">
        <v>284</v>
      </c>
      <c r="E397" s="378"/>
      <c r="F397" s="380"/>
      <c r="G397" s="130"/>
      <c r="H397" s="670"/>
      <c r="I397" s="130"/>
      <c r="J397" s="102" t="str">
        <f t="shared" si="87"/>
        <v/>
      </c>
      <c r="K397" s="129"/>
      <c r="N397" s="96"/>
      <c r="O397" s="96"/>
      <c r="P397" s="104"/>
      <c r="S397" s="96"/>
      <c r="T397" s="96"/>
      <c r="V397" s="96"/>
      <c r="W397" s="96"/>
    </row>
    <row r="398" spans="1:25" ht="16.2" hidden="1" thickBot="1">
      <c r="A398" s="148">
        <v>225</v>
      </c>
      <c r="B398" s="6"/>
      <c r="C398" s="13">
        <v>6702</v>
      </c>
      <c r="D398" s="17" t="s">
        <v>1293</v>
      </c>
      <c r="E398" s="378"/>
      <c r="F398" s="380"/>
      <c r="G398" s="130"/>
      <c r="H398" s="670"/>
      <c r="I398" s="130"/>
      <c r="J398" s="102" t="str">
        <f t="shared" si="87"/>
        <v/>
      </c>
      <c r="K398" s="129"/>
      <c r="N398" s="96"/>
      <c r="O398" s="96"/>
      <c r="P398" s="104"/>
      <c r="S398" s="96"/>
      <c r="T398" s="96"/>
      <c r="V398" s="96"/>
      <c r="W398" s="96"/>
      <c r="Y398" s="132"/>
    </row>
    <row r="399" spans="1:25" s="132" customFormat="1" ht="22.5" hidden="1" customHeight="1">
      <c r="A399" s="147">
        <v>230</v>
      </c>
      <c r="B399" s="10">
        <v>6900</v>
      </c>
      <c r="C399" s="765" t="s">
        <v>1186</v>
      </c>
      <c r="D399" s="766"/>
      <c r="E399" s="607">
        <f>SUM(E400:E405)</f>
        <v>0</v>
      </c>
      <c r="F399" s="404">
        <f>SUM(F400:F405)</f>
        <v>0</v>
      </c>
      <c r="G399" s="266">
        <f>SUM(G400:G405)</f>
        <v>0</v>
      </c>
      <c r="H399" s="692">
        <f>SUM(H400:H405)</f>
        <v>0</v>
      </c>
      <c r="I399" s="266">
        <f>SUM(I400:I405)</f>
        <v>0</v>
      </c>
      <c r="J399" s="102" t="str">
        <f t="shared" si="87"/>
        <v/>
      </c>
      <c r="K399" s="129"/>
      <c r="P399" s="104"/>
      <c r="Y399" s="96"/>
    </row>
    <row r="400" spans="1:25" ht="16.2" hidden="1" thickBot="1">
      <c r="A400" s="148">
        <v>235</v>
      </c>
      <c r="B400" s="24"/>
      <c r="C400" s="78">
        <v>6901</v>
      </c>
      <c r="D400" s="8" t="s">
        <v>285</v>
      </c>
      <c r="E400" s="613"/>
      <c r="F400" s="612"/>
      <c r="G400" s="610"/>
      <c r="H400" s="715"/>
      <c r="I400" s="431"/>
      <c r="J400" s="102" t="str">
        <f t="shared" si="87"/>
        <v/>
      </c>
      <c r="K400" s="129"/>
      <c r="N400" s="96"/>
      <c r="O400" s="96"/>
      <c r="P400" s="104"/>
      <c r="S400" s="96"/>
      <c r="T400" s="96"/>
      <c r="V400" s="96"/>
      <c r="W400" s="96"/>
    </row>
    <row r="401" spans="1:25" ht="21" hidden="1" customHeight="1">
      <c r="A401" s="148">
        <v>240</v>
      </c>
      <c r="B401" s="24"/>
      <c r="C401" s="7">
        <v>6905</v>
      </c>
      <c r="D401" s="16" t="s">
        <v>249</v>
      </c>
      <c r="E401" s="613"/>
      <c r="F401" s="612"/>
      <c r="G401" s="610"/>
      <c r="H401" s="715"/>
      <c r="I401" s="431"/>
      <c r="J401" s="102" t="str">
        <f t="shared" si="87"/>
        <v/>
      </c>
      <c r="K401" s="129"/>
      <c r="N401" s="96"/>
      <c r="O401" s="96"/>
      <c r="P401" s="104"/>
      <c r="S401" s="96"/>
      <c r="T401" s="96"/>
      <c r="V401" s="96"/>
      <c r="W401" s="96"/>
      <c r="Y401" s="132"/>
    </row>
    <row r="402" spans="1:25" ht="21" hidden="1" customHeight="1">
      <c r="A402" s="148">
        <v>240</v>
      </c>
      <c r="B402" s="24"/>
      <c r="C402" s="7">
        <v>6906</v>
      </c>
      <c r="D402" s="16" t="s">
        <v>981</v>
      </c>
      <c r="E402" s="613"/>
      <c r="F402" s="612"/>
      <c r="G402" s="610"/>
      <c r="H402" s="715"/>
      <c r="I402" s="431"/>
      <c r="J402" s="102" t="str">
        <f t="shared" si="87"/>
        <v/>
      </c>
      <c r="K402" s="129"/>
      <c r="N402" s="96"/>
      <c r="O402" s="96"/>
      <c r="P402" s="104"/>
      <c r="S402" s="96"/>
      <c r="T402" s="96"/>
      <c r="V402" s="96"/>
      <c r="W402" s="96"/>
    </row>
    <row r="403" spans="1:25" ht="31.8" hidden="1" thickBot="1">
      <c r="A403" s="148">
        <v>245</v>
      </c>
      <c r="B403" s="24"/>
      <c r="C403" s="7">
        <v>6907</v>
      </c>
      <c r="D403" s="16" t="s">
        <v>656</v>
      </c>
      <c r="E403" s="613"/>
      <c r="F403" s="612"/>
      <c r="G403" s="610"/>
      <c r="H403" s="715"/>
      <c r="I403" s="431"/>
      <c r="J403" s="102" t="str">
        <f t="shared" si="87"/>
        <v/>
      </c>
      <c r="K403" s="129"/>
      <c r="N403" s="96"/>
      <c r="O403" s="96"/>
      <c r="P403" s="104"/>
      <c r="S403" s="96"/>
      <c r="T403" s="96"/>
      <c r="V403" s="96"/>
      <c r="W403" s="96"/>
    </row>
    <row r="404" spans="1:25" ht="16.2" hidden="1" thickBot="1">
      <c r="A404" s="148">
        <v>250</v>
      </c>
      <c r="B404" s="24"/>
      <c r="C404" s="7">
        <v>6908</v>
      </c>
      <c r="D404" s="16" t="s">
        <v>286</v>
      </c>
      <c r="E404" s="613"/>
      <c r="F404" s="612"/>
      <c r="G404" s="610"/>
      <c r="H404" s="715"/>
      <c r="I404" s="431"/>
      <c r="J404" s="102" t="str">
        <f t="shared" si="87"/>
        <v/>
      </c>
      <c r="K404" s="129"/>
      <c r="N404" s="96"/>
      <c r="O404" s="96"/>
      <c r="P404" s="104"/>
      <c r="S404" s="96"/>
      <c r="T404" s="96"/>
      <c r="V404" s="96"/>
      <c r="W404" s="96"/>
    </row>
    <row r="405" spans="1:25" ht="16.2" hidden="1" thickBot="1">
      <c r="A405" s="148">
        <v>255</v>
      </c>
      <c r="B405" s="24"/>
      <c r="C405" s="13">
        <v>6909</v>
      </c>
      <c r="D405" s="17" t="s">
        <v>287</v>
      </c>
      <c r="E405" s="427"/>
      <c r="F405" s="135"/>
      <c r="G405" s="431"/>
      <c r="H405" s="711"/>
      <c r="I405" s="431"/>
      <c r="J405" s="102" t="str">
        <f t="shared" si="87"/>
        <v/>
      </c>
      <c r="K405" s="129"/>
      <c r="N405" s="96"/>
      <c r="O405" s="96"/>
      <c r="P405" s="104"/>
      <c r="S405" s="96"/>
      <c r="T405" s="96"/>
      <c r="V405" s="96"/>
      <c r="W405" s="96"/>
    </row>
    <row r="406" spans="1:25" ht="16.2" thickBot="1">
      <c r="A406" s="163">
        <v>260</v>
      </c>
      <c r="B406" s="31"/>
      <c r="C406" s="32" t="s">
        <v>484</v>
      </c>
      <c r="D406" s="70" t="s">
        <v>245</v>
      </c>
      <c r="E406" s="433">
        <f>SUM(E348,E362,E370,E375,E378,E383,E386,E389,E392,E393,E396,E399)</f>
        <v>0</v>
      </c>
      <c r="F406" s="433">
        <f>SUM(F348,F362,F370,F375,F378,F383,F386,F389,F392,F393,F396,F399)</f>
        <v>413800</v>
      </c>
      <c r="G406" s="433">
        <f>SUM(G348,G362,G370,G375,G378,G383,G386,G389,G392,G393,G396,G399)</f>
        <v>413800</v>
      </c>
      <c r="H406" s="695">
        <f>SUM(H348,H362,H370,H375,H378,H383,H386,H389,H392,H393,H396,H399)</f>
        <v>413800</v>
      </c>
      <c r="I406" s="433">
        <f>SUM(I348,I362,I370,I375,I378,I383,I386,I389,I392,I393,I396,I399)</f>
        <v>413800</v>
      </c>
      <c r="J406" s="102">
        <f t="shared" si="87"/>
        <v>1</v>
      </c>
      <c r="N406" s="96"/>
      <c r="O406" s="96"/>
      <c r="P406" s="104"/>
      <c r="S406" s="96"/>
      <c r="T406" s="96"/>
      <c r="V406" s="96"/>
      <c r="W406" s="96"/>
    </row>
    <row r="407" spans="1:25" ht="16.8" hidden="1" thickBot="1">
      <c r="A407" s="163">
        <v>261</v>
      </c>
      <c r="B407" s="71" t="s">
        <v>860</v>
      </c>
      <c r="C407" s="72" t="s">
        <v>1669</v>
      </c>
      <c r="D407" s="269" t="s">
        <v>246</v>
      </c>
      <c r="E407" s="716"/>
      <c r="F407" s="717"/>
      <c r="G407" s="717"/>
      <c r="H407" s="696"/>
      <c r="I407" s="434"/>
      <c r="J407" s="102" t="str">
        <f t="shared" si="87"/>
        <v/>
      </c>
      <c r="N407" s="96"/>
      <c r="O407" s="96"/>
      <c r="P407" s="104"/>
      <c r="S407" s="96"/>
      <c r="T407" s="96"/>
      <c r="V407" s="96"/>
      <c r="W407" s="96"/>
    </row>
    <row r="408" spans="1:25" ht="16.8" hidden="1" thickBot="1">
      <c r="A408" s="163">
        <v>262</v>
      </c>
      <c r="B408" s="80"/>
      <c r="C408" s="269"/>
      <c r="D408" s="79" t="s">
        <v>1187</v>
      </c>
      <c r="E408" s="716"/>
      <c r="F408" s="717"/>
      <c r="G408" s="717"/>
      <c r="H408" s="696"/>
      <c r="I408" s="434"/>
      <c r="J408" s="102" t="str">
        <f t="shared" si="87"/>
        <v/>
      </c>
      <c r="N408" s="96"/>
      <c r="O408" s="96"/>
      <c r="P408" s="104"/>
      <c r="S408" s="96"/>
      <c r="T408" s="96"/>
      <c r="V408" s="96"/>
      <c r="W408" s="96"/>
    </row>
    <row r="409" spans="1:25" s="132" customFormat="1" ht="24" hidden="1" customHeight="1">
      <c r="A409" s="216">
        <v>265</v>
      </c>
      <c r="B409" s="10">
        <v>7400</v>
      </c>
      <c r="C409" s="769" t="s">
        <v>658</v>
      </c>
      <c r="D409" s="770"/>
      <c r="E409" s="406"/>
      <c r="F409" s="409"/>
      <c r="G409" s="272"/>
      <c r="H409" s="697"/>
      <c r="I409" s="130"/>
      <c r="J409" s="102" t="str">
        <f t="shared" si="87"/>
        <v/>
      </c>
      <c r="K409" s="129"/>
      <c r="P409" s="104"/>
      <c r="Y409" s="96"/>
    </row>
    <row r="410" spans="1:25" s="132" customFormat="1" ht="16.2" hidden="1" thickBot="1">
      <c r="A410" s="216">
        <v>275</v>
      </c>
      <c r="B410" s="10">
        <v>7500</v>
      </c>
      <c r="C410" s="748" t="s">
        <v>288</v>
      </c>
      <c r="D410" s="748"/>
      <c r="E410" s="407"/>
      <c r="F410" s="410"/>
      <c r="G410" s="273"/>
      <c r="H410" s="698"/>
      <c r="I410" s="130"/>
      <c r="J410" s="102" t="str">
        <f t="shared" si="87"/>
        <v/>
      </c>
      <c r="K410" s="129"/>
      <c r="P410" s="104"/>
      <c r="Y410" s="96"/>
    </row>
    <row r="411" spans="1:25" s="132" customFormat="1" ht="30" hidden="1" customHeight="1">
      <c r="A411" s="147">
        <v>285</v>
      </c>
      <c r="B411" s="10">
        <v>7600</v>
      </c>
      <c r="C411" s="773" t="s">
        <v>1188</v>
      </c>
      <c r="D411" s="773"/>
      <c r="E411" s="407"/>
      <c r="F411" s="410"/>
      <c r="G411" s="273"/>
      <c r="H411" s="698"/>
      <c r="I411" s="130"/>
      <c r="J411" s="102" t="str">
        <f t="shared" si="87"/>
        <v/>
      </c>
      <c r="K411" s="129"/>
      <c r="P411" s="104"/>
    </row>
    <row r="412" spans="1:25" s="132" customFormat="1" ht="24" hidden="1" customHeight="1">
      <c r="A412" s="147">
        <v>295</v>
      </c>
      <c r="B412" s="10">
        <v>7700</v>
      </c>
      <c r="C412" s="773" t="s">
        <v>250</v>
      </c>
      <c r="D412" s="784"/>
      <c r="E412" s="607"/>
      <c r="F412" s="410"/>
      <c r="G412" s="273"/>
      <c r="H412" s="698"/>
      <c r="I412" s="130"/>
      <c r="J412" s="102" t="str">
        <f>(IF($E412&lt;&gt;0,$J$2,IF($I412&lt;&gt;0,$J$2,"")))</f>
        <v/>
      </c>
      <c r="K412" s="129"/>
      <c r="P412" s="104"/>
    </row>
    <row r="413" spans="1:25" s="132" customFormat="1" ht="32.25" hidden="1" customHeight="1">
      <c r="A413" s="147">
        <v>215</v>
      </c>
      <c r="B413" s="51">
        <v>7800</v>
      </c>
      <c r="C413" s="771" t="s">
        <v>1542</v>
      </c>
      <c r="D413" s="772"/>
      <c r="E413" s="607">
        <f>SUM(E414:E415)</f>
        <v>0</v>
      </c>
      <c r="F413" s="607">
        <f>SUM(F414:F415)</f>
        <v>0</v>
      </c>
      <c r="G413" s="607">
        <f>SUM(G414:G415)</f>
        <v>0</v>
      </c>
      <c r="H413" s="694">
        <f>SUM(H414:H415)</f>
        <v>0</v>
      </c>
      <c r="I413" s="607">
        <f>SUM(I414:I415)</f>
        <v>0</v>
      </c>
      <c r="J413" s="102" t="str">
        <f>(IF($E413&lt;&gt;0,$J$2,IF($I413&lt;&gt;0,$J$2,"")))</f>
        <v/>
      </c>
      <c r="K413" s="129"/>
      <c r="P413" s="104"/>
    </row>
    <row r="414" spans="1:25" ht="16.2" hidden="1" thickBot="1">
      <c r="A414" s="150">
        <v>220</v>
      </c>
      <c r="B414" s="6"/>
      <c r="C414" s="15">
        <v>7833</v>
      </c>
      <c r="D414" s="8" t="s">
        <v>289</v>
      </c>
      <c r="E414" s="604"/>
      <c r="F414" s="605"/>
      <c r="G414" s="606"/>
      <c r="H414" s="699"/>
      <c r="I414" s="606"/>
      <c r="J414" s="102" t="str">
        <f>(IF($E414&lt;&gt;0,$J$2,IF($I414&lt;&gt;0,$J$2,"")))</f>
        <v/>
      </c>
      <c r="K414" s="129"/>
      <c r="N414" s="96"/>
      <c r="O414" s="96"/>
      <c r="P414" s="104"/>
      <c r="S414" s="96"/>
      <c r="T414" s="96"/>
      <c r="V414" s="96"/>
      <c r="W414" s="96"/>
      <c r="Y414" s="132"/>
    </row>
    <row r="415" spans="1:25" ht="31.8" hidden="1" thickBot="1">
      <c r="A415" s="148">
        <v>225</v>
      </c>
      <c r="B415" s="6"/>
      <c r="C415" s="13">
        <v>7888</v>
      </c>
      <c r="D415" s="17" t="s">
        <v>290</v>
      </c>
      <c r="E415" s="391"/>
      <c r="F415" s="380"/>
      <c r="G415" s="130"/>
      <c r="H415" s="670"/>
      <c r="I415" s="130"/>
      <c r="J415" s="102" t="str">
        <f>(IF($E415&lt;&gt;0,$J$2,IF($I415&lt;&gt;0,$J$2,"")))</f>
        <v/>
      </c>
      <c r="K415" s="129"/>
      <c r="N415" s="96"/>
      <c r="O415" s="96"/>
      <c r="P415" s="104"/>
      <c r="S415" s="96"/>
      <c r="T415" s="96"/>
      <c r="V415" s="96"/>
      <c r="W415" s="96"/>
      <c r="Y415" s="132"/>
    </row>
    <row r="416" spans="1:25" ht="16.2" thickBot="1">
      <c r="A416" s="148">
        <v>315</v>
      </c>
      <c r="B416" s="31"/>
      <c r="C416" s="81" t="s">
        <v>484</v>
      </c>
      <c r="D416" s="82" t="s">
        <v>657</v>
      </c>
      <c r="E416" s="433">
        <f>SUM(E409,E410,E411,E412,E413)</f>
        <v>0</v>
      </c>
      <c r="F416" s="433">
        <f>SUM(F409,F410,F411,F412,F413)</f>
        <v>0</v>
      </c>
      <c r="G416" s="433">
        <f>SUM(G409,G410,G411,G412,G413)</f>
        <v>0</v>
      </c>
      <c r="H416" s="695">
        <f>SUM(H409,H410,H411,H412,H413)</f>
        <v>0</v>
      </c>
      <c r="I416" s="433">
        <f>SUM(I409,I410,I411,I412,I413)</f>
        <v>0</v>
      </c>
      <c r="J416" s="102">
        <v>1</v>
      </c>
      <c r="N416" s="96"/>
      <c r="O416" s="96"/>
      <c r="P416" s="104"/>
      <c r="S416" s="96"/>
      <c r="T416" s="96"/>
      <c r="V416" s="96"/>
      <c r="W416" s="96"/>
    </row>
    <row r="417" spans="1:23" ht="15" customHeight="1">
      <c r="A417" s="148"/>
      <c r="J417" s="102">
        <v>1</v>
      </c>
      <c r="N417" s="96"/>
      <c r="O417" s="96"/>
      <c r="P417" s="104"/>
      <c r="S417" s="96"/>
      <c r="T417" s="96"/>
      <c r="V417" s="96"/>
      <c r="W417" s="96"/>
    </row>
    <row r="418" spans="1:23">
      <c r="A418" s="148"/>
      <c r="E418" s="167"/>
      <c r="F418" s="167"/>
      <c r="G418" s="167"/>
      <c r="H418" s="676"/>
      <c r="I418" s="167"/>
      <c r="J418" s="102">
        <v>1</v>
      </c>
      <c r="L418" s="167"/>
      <c r="M418" s="167"/>
      <c r="N418" s="173"/>
      <c r="O418" s="173"/>
      <c r="P418" s="104"/>
      <c r="Q418" s="167"/>
      <c r="R418" s="167"/>
      <c r="S418" s="173"/>
      <c r="T418" s="173"/>
      <c r="U418" s="167"/>
      <c r="V418" s="173"/>
      <c r="W418" s="173"/>
    </row>
    <row r="419" spans="1:23">
      <c r="A419" s="148"/>
      <c r="C419" s="108"/>
      <c r="D419" s="109"/>
      <c r="E419" s="167"/>
      <c r="F419" s="167"/>
      <c r="G419" s="167"/>
      <c r="H419" s="676"/>
      <c r="I419" s="167"/>
      <c r="J419" s="102">
        <v>1</v>
      </c>
      <c r="L419" s="167"/>
      <c r="M419" s="167"/>
      <c r="N419" s="173"/>
      <c r="O419" s="173"/>
      <c r="P419" s="104"/>
      <c r="Q419" s="167"/>
      <c r="R419" s="167"/>
      <c r="S419" s="173"/>
      <c r="T419" s="173"/>
      <c r="U419" s="167"/>
      <c r="V419" s="173"/>
      <c r="W419" s="173"/>
    </row>
    <row r="420" spans="1:23" ht="39.75" customHeight="1">
      <c r="A420" s="148"/>
      <c r="B420" s="750" t="str">
        <f>$B$7</f>
        <v>ПРОГНОЗА ЗА ПЕРИОДА 2015-2017 г. НА ПОСТЪПЛЕНИЯТА ОТ МЕСТНИ ПРИХОДИ  И НА РАЗХОДИТЕ ЗА МЕСТНИ ДЕЙНОСТИ</v>
      </c>
      <c r="C420" s="751"/>
      <c r="D420" s="751"/>
      <c r="E420" s="167"/>
      <c r="F420" s="167"/>
      <c r="G420" s="167"/>
      <c r="H420" s="676"/>
      <c r="I420" s="167"/>
      <c r="J420" s="102">
        <v>1</v>
      </c>
      <c r="L420" s="167"/>
      <c r="M420" s="167"/>
      <c r="N420" s="173"/>
      <c r="O420" s="173"/>
      <c r="P420" s="104"/>
      <c r="Q420" s="167"/>
      <c r="R420" s="167"/>
      <c r="S420" s="173"/>
      <c r="T420" s="173"/>
      <c r="U420" s="167"/>
      <c r="V420" s="173"/>
      <c r="W420" s="173"/>
    </row>
    <row r="421" spans="1:23">
      <c r="A421" s="148"/>
      <c r="C421" s="108"/>
      <c r="D421" s="109"/>
      <c r="E421" s="168" t="s">
        <v>1663</v>
      </c>
      <c r="F421" s="168" t="s">
        <v>770</v>
      </c>
      <c r="G421" s="167"/>
      <c r="H421" s="676"/>
      <c r="I421" s="167"/>
      <c r="J421" s="102">
        <v>1</v>
      </c>
      <c r="L421" s="167"/>
      <c r="M421" s="167"/>
      <c r="N421" s="173"/>
      <c r="O421" s="173"/>
      <c r="P421" s="104"/>
      <c r="Q421" s="167"/>
      <c r="R421" s="167"/>
      <c r="S421" s="173"/>
      <c r="T421" s="173"/>
      <c r="U421" s="167"/>
      <c r="V421" s="173"/>
      <c r="W421" s="173"/>
    </row>
    <row r="422" spans="1:23" ht="38.25" customHeight="1">
      <c r="A422" s="148"/>
      <c r="B422" s="752" t="str">
        <f>$B$9</f>
        <v xml:space="preserve">       ОБЩИНА  МАДЖАРОВО</v>
      </c>
      <c r="C422" s="751"/>
      <c r="D422" s="751"/>
      <c r="E422" s="169">
        <f>$E$9</f>
        <v>41640</v>
      </c>
      <c r="F422" s="170">
        <f>$F$9</f>
        <v>43100</v>
      </c>
      <c r="G422" s="167"/>
      <c r="H422" s="676"/>
      <c r="I422" s="167"/>
      <c r="J422" s="102">
        <v>1</v>
      </c>
      <c r="L422" s="167"/>
      <c r="M422" s="167"/>
      <c r="N422" s="173"/>
      <c r="O422" s="173"/>
      <c r="P422" s="104"/>
      <c r="Q422" s="167"/>
      <c r="R422" s="167"/>
      <c r="S422" s="173"/>
      <c r="T422" s="173"/>
      <c r="U422" s="167"/>
      <c r="V422" s="173"/>
      <c r="W422" s="173"/>
    </row>
    <row r="423" spans="1:23">
      <c r="A423" s="148"/>
      <c r="B423" s="111" t="str">
        <f>$B$10</f>
        <v>(наименование на разпоредителя с бюджет)</v>
      </c>
      <c r="E423" s="167"/>
      <c r="F423" s="171">
        <f>$F$10</f>
        <v>2017</v>
      </c>
      <c r="G423" s="167"/>
      <c r="H423" s="676"/>
      <c r="I423" s="167"/>
      <c r="J423" s="102">
        <v>1</v>
      </c>
      <c r="L423" s="167"/>
      <c r="M423" s="167"/>
      <c r="N423" s="173"/>
      <c r="O423" s="173"/>
      <c r="P423" s="104"/>
      <c r="Q423" s="167"/>
      <c r="R423" s="167"/>
      <c r="S423" s="173"/>
      <c r="T423" s="173"/>
      <c r="U423" s="167"/>
      <c r="V423" s="173"/>
      <c r="W423" s="173"/>
    </row>
    <row r="424" spans="1:23" ht="16.2" thickBot="1">
      <c r="A424" s="148"/>
      <c r="B424" s="111"/>
      <c r="E424" s="172"/>
      <c r="F424" s="167"/>
      <c r="G424" s="167"/>
      <c r="H424" s="676"/>
      <c r="I424" s="167"/>
      <c r="J424" s="102">
        <v>1</v>
      </c>
      <c r="L424" s="167"/>
      <c r="M424" s="167"/>
      <c r="N424" s="173"/>
      <c r="O424" s="173"/>
      <c r="P424" s="104"/>
      <c r="Q424" s="167"/>
      <c r="R424" s="167"/>
      <c r="S424" s="173"/>
      <c r="T424" s="173"/>
      <c r="U424" s="167"/>
      <c r="V424" s="173"/>
      <c r="W424" s="173"/>
    </row>
    <row r="425" spans="1:23" ht="39.75" customHeight="1" thickTop="1" thickBot="1">
      <c r="A425" s="148"/>
      <c r="B425" s="752" t="str">
        <f>$B$12</f>
        <v>Маджарово</v>
      </c>
      <c r="C425" s="751"/>
      <c r="D425" s="751"/>
      <c r="E425" s="167" t="s">
        <v>1664</v>
      </c>
      <c r="F425" s="174" t="str">
        <f>$F$12</f>
        <v>7604</v>
      </c>
      <c r="G425" s="167"/>
      <c r="H425" s="676"/>
      <c r="I425" s="167"/>
      <c r="J425" s="102">
        <v>1</v>
      </c>
      <c r="L425" s="167"/>
      <c r="M425" s="167"/>
      <c r="N425" s="173"/>
      <c r="O425" s="173"/>
      <c r="P425" s="104"/>
      <c r="Q425" s="167"/>
      <c r="R425" s="167"/>
      <c r="S425" s="173"/>
      <c r="T425" s="173"/>
      <c r="U425" s="167"/>
      <c r="V425" s="173"/>
      <c r="W425" s="173"/>
    </row>
    <row r="426" spans="1:23" ht="16.2" thickTop="1">
      <c r="A426" s="148"/>
      <c r="B426" s="111" t="str">
        <f>$B$13</f>
        <v>(наименование на първостепенния разпоредител с бюджет)</v>
      </c>
      <c r="E426" s="172" t="s">
        <v>1665</v>
      </c>
      <c r="F426" s="167"/>
      <c r="G426" s="167"/>
      <c r="H426" s="676"/>
      <c r="I426" s="167"/>
      <c r="J426" s="102">
        <v>1</v>
      </c>
      <c r="L426" s="167"/>
      <c r="M426" s="167"/>
      <c r="N426" s="173"/>
      <c r="O426" s="173"/>
      <c r="P426" s="104"/>
      <c r="Q426" s="167"/>
      <c r="R426" s="167"/>
      <c r="S426" s="173"/>
      <c r="T426" s="173"/>
      <c r="U426" s="167"/>
      <c r="V426" s="173"/>
      <c r="W426" s="173"/>
    </row>
    <row r="427" spans="1:23">
      <c r="A427" s="148"/>
      <c r="B427" s="111"/>
      <c r="D427" s="166"/>
      <c r="E427" s="166"/>
      <c r="F427" s="166"/>
      <c r="G427" s="166"/>
      <c r="H427" s="675"/>
      <c r="I427" s="166"/>
      <c r="J427" s="102">
        <v>1</v>
      </c>
      <c r="N427" s="96"/>
      <c r="O427" s="96"/>
      <c r="P427" s="104"/>
      <c r="S427" s="96"/>
      <c r="T427" s="96"/>
      <c r="V427" s="96"/>
      <c r="W427" s="96"/>
    </row>
    <row r="428" spans="1:23" ht="16.2" thickBot="1">
      <c r="A428" s="148"/>
      <c r="C428" s="108"/>
      <c r="D428" s="109"/>
      <c r="E428" s="167"/>
      <c r="F428" s="172"/>
      <c r="G428" s="172"/>
      <c r="H428" s="677"/>
      <c r="I428" s="172" t="s">
        <v>1666</v>
      </c>
      <c r="J428" s="102">
        <v>1</v>
      </c>
      <c r="N428" s="96"/>
      <c r="O428" s="96"/>
      <c r="P428" s="104"/>
      <c r="S428" s="96"/>
      <c r="T428" s="96"/>
      <c r="V428" s="96"/>
      <c r="W428" s="96"/>
    </row>
    <row r="429" spans="1:23" ht="16.5" customHeight="1" thickBot="1">
      <c r="A429" s="148"/>
      <c r="B429" s="274"/>
      <c r="C429" s="275"/>
      <c r="D429" s="595" t="s">
        <v>733</v>
      </c>
      <c r="E429" s="707" t="s">
        <v>1668</v>
      </c>
      <c r="F429" s="708" t="s">
        <v>771</v>
      </c>
      <c r="G429" s="708" t="s">
        <v>772</v>
      </c>
      <c r="H429" s="708" t="s">
        <v>773</v>
      </c>
      <c r="I429" s="708" t="s">
        <v>773</v>
      </c>
      <c r="J429" s="102">
        <v>1</v>
      </c>
      <c r="N429" s="96"/>
      <c r="O429" s="96"/>
      <c r="P429" s="104"/>
      <c r="S429" s="96"/>
      <c r="T429" s="96"/>
      <c r="V429" s="96"/>
      <c r="W429" s="96"/>
    </row>
    <row r="430" spans="1:23" ht="31.8" thickBot="1">
      <c r="A430" s="148"/>
      <c r="B430" s="276"/>
      <c r="C430" s="276"/>
      <c r="D430" s="185" t="s">
        <v>659</v>
      </c>
      <c r="E430" s="704">
        <f>+E20</f>
        <v>2013</v>
      </c>
      <c r="F430" s="616">
        <f>+F20</f>
        <v>2014</v>
      </c>
      <c r="G430" s="616">
        <f>+G20</f>
        <v>2015</v>
      </c>
      <c r="H430" s="678">
        <f>+H20</f>
        <v>2016</v>
      </c>
      <c r="I430" s="704">
        <f>+I20</f>
        <v>2017</v>
      </c>
      <c r="J430" s="102">
        <v>1</v>
      </c>
      <c r="N430" s="96"/>
      <c r="O430" s="96"/>
      <c r="P430" s="104"/>
      <c r="S430" s="96"/>
      <c r="T430" s="96"/>
      <c r="V430" s="96"/>
      <c r="W430" s="96"/>
    </row>
    <row r="431" spans="1:23" ht="18" thickBot="1">
      <c r="A431" s="148"/>
      <c r="B431" s="277"/>
      <c r="C431" s="125"/>
      <c r="D431" s="278" t="s">
        <v>660</v>
      </c>
      <c r="E431" s="439"/>
      <c r="F431" s="439"/>
      <c r="G431" s="439"/>
      <c r="H431" s="679"/>
      <c r="I431" s="439"/>
      <c r="J431" s="102">
        <v>1</v>
      </c>
      <c r="N431" s="96"/>
      <c r="O431" s="96"/>
      <c r="P431" s="104"/>
      <c r="S431" s="96"/>
      <c r="T431" s="96"/>
      <c r="V431" s="96"/>
      <c r="W431" s="96"/>
    </row>
    <row r="432" spans="1:23" ht="16.2" thickBot="1">
      <c r="A432" s="148"/>
      <c r="B432" s="260"/>
      <c r="C432" s="279"/>
      <c r="D432" s="280" t="s">
        <v>484</v>
      </c>
      <c r="E432" s="705">
        <f>+E163-E292+E406+E416</f>
        <v>0</v>
      </c>
      <c r="F432" s="705">
        <f>+F163-F292+F406+F416</f>
        <v>-156632</v>
      </c>
      <c r="G432" s="705">
        <f>+G163-G292+G406+G416</f>
        <v>32000</v>
      </c>
      <c r="H432" s="706">
        <f>+H163-H292+H406+H416</f>
        <v>32000</v>
      </c>
      <c r="I432" s="705">
        <f>+I163-I292+I406+I416</f>
        <v>39000</v>
      </c>
      <c r="J432" s="102">
        <v>1</v>
      </c>
      <c r="N432" s="96"/>
      <c r="O432" s="96"/>
      <c r="P432" s="104"/>
      <c r="S432" s="96"/>
      <c r="T432" s="96"/>
      <c r="V432" s="96"/>
      <c r="W432" s="96"/>
    </row>
    <row r="433" spans="1:25">
      <c r="A433" s="148"/>
      <c r="B433" s="108"/>
      <c r="C433" s="281"/>
      <c r="D433" s="282"/>
      <c r="E433" s="283"/>
      <c r="F433" s="283"/>
      <c r="G433" s="283"/>
      <c r="H433" s="689"/>
      <c r="I433" s="283"/>
      <c r="J433" s="102">
        <v>1</v>
      </c>
      <c r="N433" s="96"/>
      <c r="O433" s="96"/>
      <c r="P433" s="104"/>
      <c r="S433" s="96"/>
      <c r="T433" s="96"/>
      <c r="V433" s="96"/>
      <c r="W433" s="96"/>
    </row>
    <row r="434" spans="1:25">
      <c r="A434" s="148"/>
      <c r="E434" s="167"/>
      <c r="F434" s="167"/>
      <c r="G434" s="167"/>
      <c r="H434" s="676"/>
      <c r="I434" s="167"/>
      <c r="J434" s="102">
        <v>1</v>
      </c>
      <c r="N434" s="96"/>
      <c r="O434" s="96"/>
      <c r="P434" s="104"/>
      <c r="S434" s="96"/>
      <c r="T434" s="96"/>
      <c r="V434" s="96"/>
      <c r="W434" s="96"/>
    </row>
    <row r="435" spans="1:25">
      <c r="A435" s="148"/>
      <c r="C435" s="108"/>
      <c r="D435" s="109"/>
      <c r="E435" s="167"/>
      <c r="F435" s="167"/>
      <c r="G435" s="167"/>
      <c r="H435" s="676"/>
      <c r="I435" s="167"/>
      <c r="J435" s="102">
        <v>1</v>
      </c>
      <c r="N435" s="96"/>
      <c r="O435" s="96"/>
      <c r="P435" s="104"/>
      <c r="S435" s="96"/>
      <c r="T435" s="96"/>
      <c r="V435" s="96"/>
      <c r="W435" s="96"/>
    </row>
    <row r="436" spans="1:25" ht="39" customHeight="1">
      <c r="A436" s="148"/>
      <c r="B436" s="750" t="str">
        <f>$B$7</f>
        <v>ПРОГНОЗА ЗА ПЕРИОДА 2015-2017 г. НА ПОСТЪПЛЕНИЯТА ОТ МЕСТНИ ПРИХОДИ  И НА РАЗХОДИТЕ ЗА МЕСТНИ ДЕЙНОСТИ</v>
      </c>
      <c r="C436" s="751"/>
      <c r="D436" s="751"/>
      <c r="E436" s="167"/>
      <c r="F436" s="167"/>
      <c r="G436" s="167"/>
      <c r="H436" s="676"/>
      <c r="I436" s="167"/>
      <c r="J436" s="102">
        <v>1</v>
      </c>
      <c r="L436" s="167"/>
      <c r="M436" s="167"/>
      <c r="N436" s="173"/>
      <c r="O436" s="173"/>
      <c r="P436" s="104"/>
      <c r="Q436" s="167"/>
      <c r="R436" s="167"/>
      <c r="S436" s="173"/>
      <c r="T436" s="173"/>
      <c r="U436" s="167"/>
      <c r="V436" s="173"/>
      <c r="W436" s="173"/>
    </row>
    <row r="437" spans="1:25">
      <c r="A437" s="148"/>
      <c r="C437" s="108"/>
      <c r="D437" s="109"/>
      <c r="E437" s="168" t="s">
        <v>1663</v>
      </c>
      <c r="F437" s="168" t="s">
        <v>770</v>
      </c>
      <c r="G437" s="167"/>
      <c r="H437" s="676"/>
      <c r="I437" s="167"/>
      <c r="J437" s="102">
        <v>1</v>
      </c>
      <c r="L437" s="167"/>
      <c r="M437" s="167"/>
      <c r="N437" s="173"/>
      <c r="O437" s="173"/>
      <c r="P437" s="104"/>
      <c r="Q437" s="167"/>
      <c r="R437" s="167"/>
      <c r="S437" s="173"/>
      <c r="T437" s="173"/>
      <c r="U437" s="167"/>
      <c r="V437" s="173"/>
      <c r="W437" s="173"/>
    </row>
    <row r="438" spans="1:25" ht="38.25" customHeight="1">
      <c r="A438" s="148"/>
      <c r="B438" s="752" t="str">
        <f>$B$9</f>
        <v xml:space="preserve">       ОБЩИНА  МАДЖАРОВО</v>
      </c>
      <c r="C438" s="751"/>
      <c r="D438" s="751"/>
      <c r="E438" s="169">
        <f>$E$9</f>
        <v>41640</v>
      </c>
      <c r="F438" s="170">
        <f>$F$9</f>
        <v>43100</v>
      </c>
      <c r="G438" s="167"/>
      <c r="H438" s="676"/>
      <c r="I438" s="167"/>
      <c r="J438" s="102">
        <v>1</v>
      </c>
      <c r="L438" s="167"/>
      <c r="M438" s="167"/>
      <c r="N438" s="173"/>
      <c r="O438" s="173"/>
      <c r="P438" s="104"/>
      <c r="Q438" s="167"/>
      <c r="R438" s="167"/>
      <c r="S438" s="173"/>
      <c r="T438" s="173"/>
      <c r="U438" s="167"/>
      <c r="V438" s="173"/>
      <c r="W438" s="173"/>
    </row>
    <row r="439" spans="1:25">
      <c r="A439" s="148"/>
      <c r="B439" s="111" t="str">
        <f>$B$10</f>
        <v>(наименование на разпоредителя с бюджет)</v>
      </c>
      <c r="E439" s="167"/>
      <c r="F439" s="171">
        <f>$F$10</f>
        <v>2017</v>
      </c>
      <c r="G439" s="167"/>
      <c r="H439" s="676"/>
      <c r="I439" s="167"/>
      <c r="J439" s="102">
        <v>1</v>
      </c>
      <c r="L439" s="167"/>
      <c r="M439" s="167"/>
      <c r="N439" s="173"/>
      <c r="O439" s="173"/>
      <c r="P439" s="104"/>
      <c r="Q439" s="167"/>
      <c r="R439" s="167"/>
      <c r="S439" s="173"/>
      <c r="T439" s="173"/>
      <c r="U439" s="167"/>
      <c r="V439" s="173"/>
      <c r="W439" s="173"/>
    </row>
    <row r="440" spans="1:25" ht="16.2" thickBot="1">
      <c r="A440" s="148"/>
      <c r="B440" s="111"/>
      <c r="E440" s="172"/>
      <c r="F440" s="167"/>
      <c r="G440" s="167"/>
      <c r="H440" s="676"/>
      <c r="I440" s="167"/>
      <c r="J440" s="102">
        <v>1</v>
      </c>
      <c r="L440" s="167"/>
      <c r="M440" s="167"/>
      <c r="N440" s="173"/>
      <c r="O440" s="173"/>
      <c r="P440" s="104"/>
      <c r="Q440" s="167"/>
      <c r="R440" s="167"/>
      <c r="S440" s="173"/>
      <c r="T440" s="173"/>
      <c r="U440" s="167"/>
      <c r="V440" s="173"/>
      <c r="W440" s="173"/>
    </row>
    <row r="441" spans="1:25" ht="38.25" customHeight="1" thickTop="1" thickBot="1">
      <c r="A441" s="148"/>
      <c r="B441" s="752" t="str">
        <f>$B$12</f>
        <v>Маджарово</v>
      </c>
      <c r="C441" s="751"/>
      <c r="D441" s="751"/>
      <c r="E441" s="167" t="s">
        <v>1664</v>
      </c>
      <c r="F441" s="174" t="str">
        <f>$F$12</f>
        <v>7604</v>
      </c>
      <c r="G441" s="167"/>
      <c r="H441" s="676"/>
      <c r="I441" s="167"/>
      <c r="J441" s="102">
        <v>1</v>
      </c>
      <c r="L441" s="167"/>
      <c r="M441" s="167"/>
      <c r="N441" s="173"/>
      <c r="O441" s="173"/>
      <c r="P441" s="104"/>
      <c r="Q441" s="167"/>
      <c r="R441" s="167"/>
      <c r="S441" s="173"/>
      <c r="T441" s="173"/>
      <c r="U441" s="167"/>
      <c r="V441" s="173"/>
      <c r="W441" s="173"/>
    </row>
    <row r="442" spans="1:25" ht="16.2" thickTop="1">
      <c r="A442" s="148"/>
      <c r="B442" s="111" t="str">
        <f>$B$13</f>
        <v>(наименование на първостепенния разпоредител с бюджет)</v>
      </c>
      <c r="E442" s="172" t="s">
        <v>1665</v>
      </c>
      <c r="F442" s="167"/>
      <c r="G442" s="167"/>
      <c r="H442" s="676"/>
      <c r="I442" s="167"/>
      <c r="J442" s="102">
        <v>1</v>
      </c>
      <c r="L442" s="167"/>
      <c r="M442" s="167"/>
      <c r="N442" s="173"/>
      <c r="O442" s="173"/>
      <c r="P442" s="104"/>
      <c r="Q442" s="167"/>
      <c r="R442" s="167"/>
      <c r="S442" s="173"/>
      <c r="T442" s="173"/>
      <c r="U442" s="167"/>
      <c r="V442" s="173"/>
      <c r="W442" s="173"/>
    </row>
    <row r="443" spans="1:25">
      <c r="A443" s="148"/>
      <c r="B443" s="111"/>
      <c r="D443" s="166"/>
      <c r="E443" s="166"/>
      <c r="F443" s="166"/>
      <c r="G443" s="166"/>
      <c r="H443" s="675"/>
      <c r="I443" s="166"/>
      <c r="J443" s="102">
        <v>1</v>
      </c>
      <c r="N443" s="96"/>
      <c r="O443" s="96"/>
      <c r="S443" s="96"/>
      <c r="T443" s="96"/>
      <c r="V443" s="96"/>
      <c r="W443" s="96"/>
    </row>
    <row r="444" spans="1:25" ht="16.2" thickBot="1">
      <c r="A444" s="148"/>
      <c r="C444" s="108"/>
      <c r="D444" s="109"/>
      <c r="E444" s="167"/>
      <c r="F444" s="172"/>
      <c r="G444" s="172"/>
      <c r="H444" s="677"/>
      <c r="I444" s="172" t="s">
        <v>1666</v>
      </c>
      <c r="J444" s="102">
        <v>1</v>
      </c>
      <c r="N444" s="96"/>
      <c r="O444" s="96"/>
      <c r="S444" s="96"/>
      <c r="T444" s="96"/>
      <c r="V444" s="96"/>
      <c r="W444" s="96"/>
    </row>
    <row r="445" spans="1:25" ht="19.5" customHeight="1" thickBot="1">
      <c r="A445" s="148"/>
      <c r="B445" s="284"/>
      <c r="C445" s="284"/>
      <c r="D445" s="591" t="s">
        <v>267</v>
      </c>
      <c r="E445" s="719" t="s">
        <v>1668</v>
      </c>
      <c r="F445" s="720" t="s">
        <v>771</v>
      </c>
      <c r="G445" s="720" t="s">
        <v>772</v>
      </c>
      <c r="H445" s="720" t="s">
        <v>773</v>
      </c>
      <c r="I445" s="720" t="s">
        <v>773</v>
      </c>
      <c r="J445" s="102">
        <v>1</v>
      </c>
      <c r="N445" s="96"/>
      <c r="O445" s="96"/>
      <c r="S445" s="96"/>
      <c r="T445" s="96"/>
      <c r="V445" s="96"/>
      <c r="W445" s="96"/>
    </row>
    <row r="446" spans="1:25" ht="60" customHeight="1" thickBot="1">
      <c r="A446" s="148"/>
      <c r="B446" s="71" t="s">
        <v>860</v>
      </c>
      <c r="C446" s="72" t="s">
        <v>1669</v>
      </c>
      <c r="D446" s="4" t="s">
        <v>241</v>
      </c>
      <c r="E446" s="704">
        <f>+E20</f>
        <v>2013</v>
      </c>
      <c r="F446" s="616">
        <f>+F20</f>
        <v>2014</v>
      </c>
      <c r="G446" s="616">
        <f>+G20</f>
        <v>2015</v>
      </c>
      <c r="H446" s="678">
        <f>+H20</f>
        <v>2016</v>
      </c>
      <c r="I446" s="704">
        <f>+I20</f>
        <v>2017</v>
      </c>
      <c r="J446" s="102">
        <v>1</v>
      </c>
      <c r="N446" s="96"/>
      <c r="O446" s="96"/>
      <c r="S446" s="96"/>
      <c r="T446" s="96"/>
      <c r="V446" s="96"/>
      <c r="W446" s="96"/>
    </row>
    <row r="447" spans="1:25" ht="18" thickBot="1">
      <c r="A447" s="148">
        <v>1</v>
      </c>
      <c r="B447" s="594"/>
      <c r="C447" s="594"/>
      <c r="D447" s="188" t="s">
        <v>268</v>
      </c>
      <c r="E447" s="439"/>
      <c r="F447" s="439"/>
      <c r="G447" s="439"/>
      <c r="H447" s="679"/>
      <c r="I447" s="439"/>
      <c r="J447" s="102">
        <v>1</v>
      </c>
      <c r="N447" s="96"/>
      <c r="O447" s="96"/>
      <c r="S447" s="96"/>
      <c r="T447" s="96"/>
      <c r="V447" s="96"/>
      <c r="W447" s="96"/>
    </row>
    <row r="448" spans="1:25" s="132" customFormat="1" ht="18.75" hidden="1" customHeight="1">
      <c r="A448" s="147">
        <v>5</v>
      </c>
      <c r="B448" s="34">
        <v>7000</v>
      </c>
      <c r="C448" s="767" t="s">
        <v>661</v>
      </c>
      <c r="D448" s="768"/>
      <c r="E448" s="718">
        <f>SUM(E449:E451)</f>
        <v>0</v>
      </c>
      <c r="F448" s="421">
        <f>SUM(F449:F451)</f>
        <v>0</v>
      </c>
      <c r="G448" s="341">
        <f>SUM(G449:G451)</f>
        <v>0</v>
      </c>
      <c r="H448" s="700">
        <f>SUM(H449:H451)</f>
        <v>0</v>
      </c>
      <c r="I448" s="341">
        <f>SUM(I449:I451)</f>
        <v>0</v>
      </c>
      <c r="J448" s="102" t="str">
        <f t="shared" ref="J448:J511" si="88">(IF($E448&lt;&gt;0,$J$2,IF($I448&lt;&gt;0,$J$2,"")))</f>
        <v/>
      </c>
      <c r="K448" s="129"/>
      <c r="P448" s="286"/>
      <c r="Y448" s="96"/>
    </row>
    <row r="449" spans="1:25" ht="16.2" hidden="1">
      <c r="A449" s="148">
        <v>10</v>
      </c>
      <c r="B449" s="49"/>
      <c r="C449" s="15">
        <v>7001</v>
      </c>
      <c r="D449" s="39" t="s">
        <v>251</v>
      </c>
      <c r="E449" s="378"/>
      <c r="F449" s="380"/>
      <c r="G449" s="130"/>
      <c r="H449" s="670"/>
      <c r="I449" s="130"/>
      <c r="J449" s="102" t="str">
        <f t="shared" si="88"/>
        <v/>
      </c>
      <c r="K449" s="129"/>
      <c r="N449" s="96"/>
      <c r="O449" s="96"/>
      <c r="S449" s="96"/>
      <c r="T449" s="96"/>
      <c r="V449" s="96"/>
      <c r="W449" s="96"/>
    </row>
    <row r="450" spans="1:25" ht="16.2" hidden="1">
      <c r="A450" s="149">
        <v>20</v>
      </c>
      <c r="B450" s="49"/>
      <c r="C450" s="7">
        <v>7003</v>
      </c>
      <c r="D450" s="16" t="s">
        <v>662</v>
      </c>
      <c r="E450" s="378"/>
      <c r="F450" s="380"/>
      <c r="G450" s="130"/>
      <c r="H450" s="670"/>
      <c r="I450" s="130"/>
      <c r="J450" s="102" t="str">
        <f t="shared" si="88"/>
        <v/>
      </c>
      <c r="K450" s="129"/>
      <c r="N450" s="96"/>
      <c r="O450" s="96"/>
      <c r="S450" s="96"/>
      <c r="T450" s="96"/>
      <c r="V450" s="96"/>
      <c r="W450" s="96"/>
      <c r="Y450" s="132"/>
    </row>
    <row r="451" spans="1:25" ht="16.2" hidden="1">
      <c r="A451" s="149">
        <v>25</v>
      </c>
      <c r="B451" s="49"/>
      <c r="C451" s="13">
        <v>7010</v>
      </c>
      <c r="D451" s="19" t="s">
        <v>663</v>
      </c>
      <c r="E451" s="378"/>
      <c r="F451" s="380"/>
      <c r="G451" s="130"/>
      <c r="H451" s="670"/>
      <c r="I451" s="130"/>
      <c r="J451" s="102" t="str">
        <f t="shared" si="88"/>
        <v/>
      </c>
      <c r="K451" s="129"/>
      <c r="N451" s="96"/>
      <c r="O451" s="96"/>
      <c r="S451" s="96"/>
      <c r="T451" s="96"/>
      <c r="V451" s="96"/>
      <c r="W451" s="96"/>
    </row>
    <row r="452" spans="1:25" s="132" customFormat="1" hidden="1">
      <c r="A452" s="147">
        <v>30</v>
      </c>
      <c r="B452" s="10">
        <v>7100</v>
      </c>
      <c r="C452" s="734" t="s">
        <v>664</v>
      </c>
      <c r="D452" s="734"/>
      <c r="E452" s="607">
        <f>+E453+E454</f>
        <v>0</v>
      </c>
      <c r="F452" s="404">
        <f>+F453+F454</f>
        <v>0</v>
      </c>
      <c r="G452" s="266">
        <f>+G453+G454</f>
        <v>0</v>
      </c>
      <c r="H452" s="692">
        <f>+H453+H454</f>
        <v>0</v>
      </c>
      <c r="I452" s="266">
        <f>+I453+I454</f>
        <v>0</v>
      </c>
      <c r="J452" s="102" t="str">
        <f t="shared" si="88"/>
        <v/>
      </c>
      <c r="K452" s="129"/>
      <c r="P452" s="286"/>
      <c r="Y452" s="96"/>
    </row>
    <row r="453" spans="1:25" ht="16.2" hidden="1">
      <c r="A453" s="148">
        <v>35</v>
      </c>
      <c r="B453" s="49"/>
      <c r="C453" s="15">
        <v>7101</v>
      </c>
      <c r="D453" s="50" t="s">
        <v>665</v>
      </c>
      <c r="E453" s="378"/>
      <c r="F453" s="380"/>
      <c r="G453" s="130"/>
      <c r="H453" s="670"/>
      <c r="I453" s="130"/>
      <c r="J453" s="102" t="str">
        <f t="shared" si="88"/>
        <v/>
      </c>
      <c r="K453" s="129"/>
      <c r="N453" s="96"/>
      <c r="O453" s="96"/>
      <c r="S453" s="96"/>
      <c r="T453" s="96"/>
      <c r="V453" s="96"/>
      <c r="W453" s="96"/>
    </row>
    <row r="454" spans="1:25" ht="16.2" hidden="1">
      <c r="A454" s="148">
        <v>40</v>
      </c>
      <c r="B454" s="49"/>
      <c r="C454" s="13">
        <v>7102</v>
      </c>
      <c r="D454" s="19" t="s">
        <v>666</v>
      </c>
      <c r="E454" s="378"/>
      <c r="F454" s="380"/>
      <c r="G454" s="130"/>
      <c r="H454" s="670"/>
      <c r="I454" s="130"/>
      <c r="J454" s="102" t="str">
        <f t="shared" si="88"/>
        <v/>
      </c>
      <c r="K454" s="129"/>
      <c r="N454" s="96"/>
      <c r="O454" s="96"/>
      <c r="S454" s="96"/>
      <c r="T454" s="96"/>
      <c r="V454" s="96"/>
      <c r="W454" s="96"/>
      <c r="Y454" s="132"/>
    </row>
    <row r="455" spans="1:25" s="132" customFormat="1" hidden="1">
      <c r="A455" s="147">
        <v>45</v>
      </c>
      <c r="B455" s="10">
        <v>7200</v>
      </c>
      <c r="C455" s="734" t="s">
        <v>667</v>
      </c>
      <c r="D455" s="734"/>
      <c r="E455" s="607">
        <f>+E456+E457</f>
        <v>0</v>
      </c>
      <c r="F455" s="404">
        <f>+F456+F457</f>
        <v>0</v>
      </c>
      <c r="G455" s="266">
        <f>+G456+G457</f>
        <v>0</v>
      </c>
      <c r="H455" s="692">
        <f>+H456+H457</f>
        <v>0</v>
      </c>
      <c r="I455" s="266">
        <f>+I456+I457</f>
        <v>0</v>
      </c>
      <c r="J455" s="102" t="str">
        <f t="shared" si="88"/>
        <v/>
      </c>
      <c r="K455" s="129"/>
      <c r="P455" s="286"/>
      <c r="Y455" s="96"/>
    </row>
    <row r="456" spans="1:25" ht="16.2" hidden="1">
      <c r="A456" s="148">
        <v>50</v>
      </c>
      <c r="B456" s="49"/>
      <c r="C456" s="15">
        <v>7201</v>
      </c>
      <c r="D456" s="50" t="s">
        <v>668</v>
      </c>
      <c r="E456" s="378"/>
      <c r="F456" s="380"/>
      <c r="G456" s="130"/>
      <c r="H456" s="670"/>
      <c r="I456" s="130"/>
      <c r="J456" s="102" t="str">
        <f t="shared" si="88"/>
        <v/>
      </c>
      <c r="K456" s="129"/>
      <c r="N456" s="96"/>
      <c r="O456" s="96"/>
      <c r="S456" s="96"/>
      <c r="T456" s="96"/>
      <c r="V456" s="96"/>
      <c r="W456" s="96"/>
    </row>
    <row r="457" spans="1:25" ht="16.2" hidden="1">
      <c r="A457" s="148">
        <v>55</v>
      </c>
      <c r="B457" s="49"/>
      <c r="C457" s="13">
        <v>7202</v>
      </c>
      <c r="D457" s="19" t="s">
        <v>669</v>
      </c>
      <c r="E457" s="378"/>
      <c r="F457" s="380"/>
      <c r="G457" s="130"/>
      <c r="H457" s="670"/>
      <c r="I457" s="130"/>
      <c r="J457" s="102" t="str">
        <f t="shared" si="88"/>
        <v/>
      </c>
      <c r="K457" s="129"/>
      <c r="N457" s="96"/>
      <c r="O457" s="96"/>
      <c r="S457" s="96"/>
      <c r="T457" s="96"/>
      <c r="V457" s="96"/>
      <c r="W457" s="96"/>
      <c r="Y457" s="132"/>
    </row>
    <row r="458" spans="1:25" s="132" customFormat="1" hidden="1">
      <c r="A458" s="147">
        <v>60</v>
      </c>
      <c r="B458" s="10">
        <v>7300</v>
      </c>
      <c r="C458" s="775" t="s">
        <v>670</v>
      </c>
      <c r="D458" s="763"/>
      <c r="E458" s="607">
        <f>SUM(E459:E464)</f>
        <v>0</v>
      </c>
      <c r="F458" s="404">
        <f>SUM(F459:F464)</f>
        <v>0</v>
      </c>
      <c r="G458" s="266">
        <f>SUM(G459:G464)</f>
        <v>0</v>
      </c>
      <c r="H458" s="692">
        <f>SUM(H459:H464)</f>
        <v>0</v>
      </c>
      <c r="I458" s="266">
        <f>SUM(I459:I464)</f>
        <v>0</v>
      </c>
      <c r="J458" s="102" t="str">
        <f t="shared" si="88"/>
        <v/>
      </c>
      <c r="K458" s="129"/>
      <c r="P458" s="286"/>
      <c r="Y458" s="96"/>
    </row>
    <row r="459" spans="1:25" ht="16.2" hidden="1">
      <c r="A459" s="148">
        <v>65</v>
      </c>
      <c r="B459" s="6"/>
      <c r="C459" s="15">
        <v>7320</v>
      </c>
      <c r="D459" s="218" t="s">
        <v>671</v>
      </c>
      <c r="E459" s="408"/>
      <c r="F459" s="405"/>
      <c r="G459" s="268"/>
      <c r="H459" s="693"/>
      <c r="I459" s="130"/>
      <c r="J459" s="102" t="str">
        <f t="shared" si="88"/>
        <v/>
      </c>
      <c r="K459" s="129"/>
      <c r="N459" s="96"/>
      <c r="O459" s="96"/>
      <c r="S459" s="96"/>
      <c r="T459" s="96"/>
      <c r="V459" s="96"/>
      <c r="W459" s="96"/>
    </row>
    <row r="460" spans="1:25" ht="32.4" hidden="1">
      <c r="A460" s="148">
        <v>85</v>
      </c>
      <c r="B460" s="6"/>
      <c r="C460" s="44">
        <v>7369</v>
      </c>
      <c r="D460" s="219" t="s">
        <v>672</v>
      </c>
      <c r="E460" s="408"/>
      <c r="F460" s="405"/>
      <c r="G460" s="268"/>
      <c r="H460" s="693"/>
      <c r="I460" s="130"/>
      <c r="J460" s="102" t="str">
        <f t="shared" si="88"/>
        <v/>
      </c>
      <c r="K460" s="129"/>
      <c r="N460" s="96"/>
      <c r="O460" s="96"/>
      <c r="S460" s="96"/>
      <c r="T460" s="96"/>
      <c r="V460" s="96"/>
      <c r="W460" s="96"/>
      <c r="Y460" s="132"/>
    </row>
    <row r="461" spans="1:25" ht="32.4" hidden="1">
      <c r="A461" s="148">
        <v>90</v>
      </c>
      <c r="B461" s="6"/>
      <c r="C461" s="42">
        <v>7370</v>
      </c>
      <c r="D461" s="220" t="s">
        <v>673</v>
      </c>
      <c r="E461" s="408"/>
      <c r="F461" s="405"/>
      <c r="G461" s="268"/>
      <c r="H461" s="693"/>
      <c r="I461" s="130"/>
      <c r="J461" s="102" t="str">
        <f t="shared" si="88"/>
        <v/>
      </c>
      <c r="K461" s="129"/>
      <c r="N461" s="96"/>
      <c r="O461" s="96"/>
      <c r="S461" s="96"/>
      <c r="T461" s="96"/>
      <c r="V461" s="96"/>
      <c r="W461" s="96"/>
    </row>
    <row r="462" spans="1:25" ht="16.2" hidden="1">
      <c r="A462" s="148">
        <v>95</v>
      </c>
      <c r="B462" s="6"/>
      <c r="C462" s="7">
        <v>7391</v>
      </c>
      <c r="D462" s="35" t="s">
        <v>674</v>
      </c>
      <c r="E462" s="378"/>
      <c r="F462" s="380"/>
      <c r="G462" s="130"/>
      <c r="H462" s="670"/>
      <c r="I462" s="130"/>
      <c r="J462" s="102" t="str">
        <f t="shared" si="88"/>
        <v/>
      </c>
      <c r="K462" s="129"/>
      <c r="N462" s="96"/>
      <c r="O462" s="96"/>
      <c r="S462" s="96"/>
      <c r="T462" s="96"/>
      <c r="V462" s="96"/>
      <c r="W462" s="96"/>
    </row>
    <row r="463" spans="1:25" ht="16.2" hidden="1">
      <c r="A463" s="148">
        <v>100</v>
      </c>
      <c r="B463" s="6"/>
      <c r="C463" s="7">
        <v>7392</v>
      </c>
      <c r="D463" s="35" t="s">
        <v>675</v>
      </c>
      <c r="E463" s="378"/>
      <c r="F463" s="380"/>
      <c r="G463" s="130"/>
      <c r="H463" s="670"/>
      <c r="I463" s="130"/>
      <c r="J463" s="102" t="str">
        <f t="shared" si="88"/>
        <v/>
      </c>
      <c r="K463" s="129"/>
      <c r="N463" s="96"/>
      <c r="O463" s="96"/>
      <c r="S463" s="96"/>
      <c r="T463" s="96"/>
      <c r="V463" s="96"/>
      <c r="W463" s="96"/>
    </row>
    <row r="464" spans="1:25" ht="16.2" hidden="1">
      <c r="A464" s="148">
        <v>105</v>
      </c>
      <c r="B464" s="6"/>
      <c r="C464" s="13">
        <v>7393</v>
      </c>
      <c r="D464" s="12" t="s">
        <v>676</v>
      </c>
      <c r="E464" s="378"/>
      <c r="F464" s="380"/>
      <c r="G464" s="130"/>
      <c r="H464" s="670"/>
      <c r="I464" s="130"/>
      <c r="J464" s="102" t="str">
        <f t="shared" si="88"/>
        <v/>
      </c>
      <c r="K464" s="129"/>
      <c r="N464" s="96"/>
      <c r="O464" s="96"/>
      <c r="S464" s="96"/>
      <c r="T464" s="96"/>
      <c r="V464" s="96"/>
      <c r="W464" s="96"/>
    </row>
    <row r="465" spans="1:244" s="270" customFormat="1" hidden="1">
      <c r="A465" s="151">
        <v>110</v>
      </c>
      <c r="B465" s="10">
        <v>7900</v>
      </c>
      <c r="C465" s="782" t="s">
        <v>677</v>
      </c>
      <c r="D465" s="783"/>
      <c r="E465" s="397">
        <f>+E466+E467</f>
        <v>0</v>
      </c>
      <c r="F465" s="211">
        <f>+F466+F467</f>
        <v>0</v>
      </c>
      <c r="G465" s="137">
        <f>+G466+G467</f>
        <v>0</v>
      </c>
      <c r="H465" s="669">
        <f>+H466+H467</f>
        <v>0</v>
      </c>
      <c r="I465" s="137">
        <f>+I466+I467</f>
        <v>0</v>
      </c>
      <c r="J465" s="102" t="str">
        <f t="shared" si="88"/>
        <v/>
      </c>
      <c r="K465" s="129"/>
      <c r="L465" s="287"/>
      <c r="M465" s="287"/>
      <c r="N465" s="288"/>
      <c r="O465" s="287"/>
      <c r="P465" s="287"/>
      <c r="Q465" s="288"/>
      <c r="R465" s="287"/>
      <c r="S465" s="287"/>
      <c r="T465" s="288"/>
      <c r="U465" s="287"/>
      <c r="V465" s="287"/>
      <c r="W465" s="288"/>
      <c r="X465" s="287"/>
      <c r="Y465" s="96"/>
      <c r="Z465" s="152"/>
      <c r="AA465" s="287"/>
      <c r="AB465" s="287"/>
      <c r="AC465" s="288"/>
      <c r="AD465" s="287"/>
      <c r="AE465" s="287"/>
      <c r="AF465" s="288"/>
      <c r="AG465" s="289"/>
      <c r="AH465" s="289"/>
      <c r="AI465" s="290"/>
      <c r="AJ465" s="289"/>
      <c r="AK465" s="289"/>
      <c r="AL465" s="290"/>
      <c r="AM465" s="289"/>
      <c r="AN465" s="289"/>
      <c r="AO465" s="291"/>
      <c r="AP465" s="289"/>
      <c r="AQ465" s="289"/>
      <c r="AR465" s="290"/>
      <c r="AS465" s="289"/>
      <c r="AT465" s="289"/>
      <c r="AU465" s="290"/>
      <c r="AV465" s="289"/>
      <c r="AW465" s="290"/>
      <c r="AX465" s="291"/>
      <c r="AY465" s="290"/>
      <c r="AZ465" s="290"/>
      <c r="BA465" s="289"/>
      <c r="BB465" s="289"/>
      <c r="BC465" s="290"/>
      <c r="BD465" s="289"/>
      <c r="BF465" s="289"/>
    </row>
    <row r="466" spans="1:244" s="297" customFormat="1" ht="16.2" hidden="1">
      <c r="A466" s="292">
        <v>115</v>
      </c>
      <c r="B466" s="6"/>
      <c r="C466" s="83">
        <v>7901</v>
      </c>
      <c r="D466" s="411" t="s">
        <v>678</v>
      </c>
      <c r="E466" s="378"/>
      <c r="F466" s="380"/>
      <c r="G466" s="130"/>
      <c r="H466" s="670"/>
      <c r="I466" s="130"/>
      <c r="J466" s="102" t="str">
        <f t="shared" si="88"/>
        <v/>
      </c>
      <c r="K466" s="129"/>
      <c r="L466" s="293"/>
      <c r="M466" s="294"/>
      <c r="N466" s="293"/>
      <c r="O466" s="293"/>
      <c r="P466" s="294"/>
      <c r="Q466" s="293"/>
      <c r="R466" s="293"/>
      <c r="S466" s="294"/>
      <c r="T466" s="293"/>
      <c r="U466" s="293"/>
      <c r="V466" s="294"/>
      <c r="W466" s="293"/>
      <c r="X466" s="293"/>
      <c r="Y466" s="96"/>
      <c r="Z466" s="293"/>
      <c r="AA466" s="293"/>
      <c r="AB466" s="294"/>
      <c r="AC466" s="293"/>
      <c r="AD466" s="293"/>
      <c r="AE466" s="294"/>
      <c r="AF466" s="293"/>
      <c r="AG466" s="293"/>
      <c r="AH466" s="294"/>
      <c r="AI466" s="293"/>
      <c r="AJ466" s="293"/>
      <c r="AK466" s="294"/>
      <c r="AL466" s="293"/>
      <c r="AM466" s="293"/>
      <c r="AN466" s="295"/>
      <c r="AO466" s="293"/>
      <c r="AP466" s="293"/>
      <c r="AQ466" s="294"/>
      <c r="AR466" s="293"/>
      <c r="AS466" s="293"/>
      <c r="AT466" s="294"/>
      <c r="AU466" s="293"/>
      <c r="AV466" s="294"/>
      <c r="AW466" s="295"/>
      <c r="AX466" s="294"/>
      <c r="AY466" s="294"/>
      <c r="AZ466" s="293"/>
      <c r="BA466" s="293"/>
      <c r="BB466" s="294"/>
      <c r="BC466" s="293"/>
      <c r="BD466" s="296"/>
      <c r="BE466" s="293"/>
      <c r="BF466" s="296"/>
      <c r="BG466" s="296"/>
      <c r="BH466" s="296"/>
      <c r="BI466" s="296"/>
      <c r="BJ466" s="296"/>
      <c r="BK466" s="296"/>
      <c r="BL466" s="296"/>
      <c r="BM466" s="296"/>
      <c r="BN466" s="296"/>
      <c r="BO466" s="296"/>
      <c r="BP466" s="296"/>
      <c r="BQ466" s="296"/>
      <c r="BR466" s="296"/>
      <c r="BS466" s="296"/>
      <c r="BT466" s="296"/>
      <c r="BU466" s="296"/>
      <c r="BV466" s="296"/>
      <c r="BW466" s="296"/>
      <c r="BX466" s="296"/>
      <c r="BY466" s="296"/>
      <c r="BZ466" s="296"/>
      <c r="CA466" s="296"/>
      <c r="CB466" s="296"/>
      <c r="CC466" s="296"/>
      <c r="CD466" s="296"/>
      <c r="CE466" s="296"/>
      <c r="CF466" s="296"/>
      <c r="CG466" s="296"/>
      <c r="CH466" s="296"/>
      <c r="CI466" s="296"/>
      <c r="CJ466" s="296"/>
      <c r="CK466" s="296"/>
      <c r="CL466" s="296"/>
      <c r="CM466" s="296"/>
      <c r="CN466" s="296"/>
      <c r="CO466" s="296"/>
      <c r="CP466" s="296"/>
      <c r="CQ466" s="296"/>
      <c r="CR466" s="296"/>
      <c r="CS466" s="296"/>
      <c r="CT466" s="296"/>
      <c r="CU466" s="296"/>
      <c r="CV466" s="296"/>
      <c r="CW466" s="296"/>
      <c r="CX466" s="296"/>
      <c r="CY466" s="296"/>
      <c r="CZ466" s="296"/>
      <c r="DA466" s="296"/>
      <c r="DB466" s="296"/>
      <c r="DC466" s="296"/>
      <c r="DD466" s="296"/>
      <c r="DE466" s="296"/>
      <c r="DF466" s="296"/>
      <c r="DG466" s="296"/>
      <c r="DH466" s="296"/>
      <c r="DI466" s="296"/>
      <c r="DJ466" s="296"/>
      <c r="DK466" s="296"/>
      <c r="DL466" s="296"/>
      <c r="DM466" s="296"/>
      <c r="DN466" s="296"/>
      <c r="DO466" s="296"/>
      <c r="DP466" s="296"/>
      <c r="DQ466" s="296"/>
      <c r="DR466" s="296"/>
      <c r="DS466" s="296"/>
      <c r="DT466" s="296"/>
      <c r="DU466" s="296"/>
      <c r="DV466" s="296"/>
      <c r="DW466" s="296"/>
      <c r="DX466" s="296"/>
      <c r="DY466" s="296"/>
      <c r="DZ466" s="296"/>
      <c r="EA466" s="296"/>
      <c r="EB466" s="296"/>
      <c r="EC466" s="296"/>
      <c r="ED466" s="296"/>
      <c r="EE466" s="296"/>
      <c r="EF466" s="296"/>
      <c r="EG466" s="296"/>
      <c r="EH466" s="296"/>
      <c r="EI466" s="296"/>
      <c r="EJ466" s="296"/>
      <c r="EK466" s="296"/>
      <c r="EL466" s="296"/>
      <c r="EM466" s="296"/>
      <c r="EN466" s="296"/>
      <c r="EO466" s="296"/>
      <c r="EP466" s="296"/>
      <c r="EQ466" s="296"/>
      <c r="ER466" s="296"/>
      <c r="ES466" s="296"/>
      <c r="ET466" s="296"/>
      <c r="EU466" s="296"/>
      <c r="EV466" s="296"/>
      <c r="EW466" s="296"/>
      <c r="EX466" s="296"/>
      <c r="EY466" s="296"/>
      <c r="EZ466" s="296"/>
      <c r="FA466" s="296"/>
      <c r="FB466" s="296"/>
      <c r="FC466" s="296"/>
      <c r="FD466" s="296"/>
      <c r="FE466" s="296"/>
      <c r="FF466" s="296"/>
      <c r="FG466" s="296"/>
      <c r="FH466" s="296"/>
      <c r="FI466" s="296"/>
      <c r="FJ466" s="296"/>
      <c r="FK466" s="296"/>
      <c r="FL466" s="296"/>
      <c r="FM466" s="296"/>
      <c r="FN466" s="296"/>
      <c r="FO466" s="296"/>
      <c r="FP466" s="296"/>
      <c r="FQ466" s="296"/>
      <c r="FR466" s="296"/>
      <c r="FS466" s="296"/>
      <c r="FT466" s="296"/>
      <c r="FU466" s="296"/>
      <c r="FV466" s="296"/>
      <c r="FW466" s="296"/>
      <c r="FX466" s="296"/>
      <c r="FY466" s="296"/>
      <c r="FZ466" s="296"/>
      <c r="GA466" s="296"/>
      <c r="GB466" s="296"/>
      <c r="GC466" s="296"/>
      <c r="GD466" s="296"/>
      <c r="GE466" s="296"/>
      <c r="GF466" s="296"/>
      <c r="GG466" s="296"/>
      <c r="GH466" s="296"/>
      <c r="GI466" s="296"/>
      <c r="GJ466" s="296"/>
      <c r="GK466" s="296"/>
      <c r="GL466" s="296"/>
      <c r="GM466" s="296"/>
      <c r="GN466" s="296"/>
      <c r="GO466" s="296"/>
      <c r="GP466" s="296"/>
      <c r="GQ466" s="296"/>
      <c r="GR466" s="296"/>
      <c r="GS466" s="296"/>
      <c r="GT466" s="296"/>
      <c r="GU466" s="296"/>
      <c r="GV466" s="296"/>
      <c r="GW466" s="296"/>
      <c r="GX466" s="296"/>
      <c r="GY466" s="296"/>
      <c r="GZ466" s="296"/>
      <c r="HA466" s="296"/>
      <c r="HB466" s="296"/>
      <c r="HC466" s="296"/>
      <c r="HD466" s="296"/>
      <c r="HE466" s="296"/>
      <c r="HF466" s="296"/>
      <c r="HG466" s="296"/>
      <c r="HH466" s="296"/>
      <c r="HI466" s="296"/>
      <c r="HJ466" s="296"/>
      <c r="HK466" s="296"/>
      <c r="HL466" s="296"/>
      <c r="HM466" s="296"/>
      <c r="HN466" s="296"/>
      <c r="HO466" s="296"/>
      <c r="HP466" s="296"/>
      <c r="HQ466" s="296"/>
      <c r="HR466" s="296"/>
      <c r="HS466" s="296"/>
      <c r="HT466" s="296"/>
      <c r="HU466" s="296"/>
      <c r="HV466" s="296"/>
      <c r="HW466" s="296"/>
      <c r="HX466" s="296"/>
      <c r="HY466" s="296"/>
      <c r="HZ466" s="296"/>
      <c r="IA466" s="296"/>
      <c r="IB466" s="296"/>
      <c r="IC466" s="296"/>
      <c r="ID466" s="296"/>
      <c r="IE466" s="296"/>
      <c r="IF466" s="296"/>
      <c r="IG466" s="296"/>
      <c r="IH466" s="296"/>
      <c r="II466" s="296"/>
      <c r="IJ466" s="296"/>
    </row>
    <row r="467" spans="1:244" s="297" customFormat="1" ht="16.2" hidden="1">
      <c r="A467" s="292">
        <v>120</v>
      </c>
      <c r="B467" s="6"/>
      <c r="C467" s="84">
        <v>7902</v>
      </c>
      <c r="D467" s="412" t="s">
        <v>679</v>
      </c>
      <c r="E467" s="378"/>
      <c r="F467" s="380"/>
      <c r="G467" s="130"/>
      <c r="H467" s="670"/>
      <c r="I467" s="130"/>
      <c r="J467" s="102" t="str">
        <f t="shared" si="88"/>
        <v/>
      </c>
      <c r="K467" s="129"/>
      <c r="L467" s="293"/>
      <c r="M467" s="294"/>
      <c r="N467" s="293"/>
      <c r="O467" s="293"/>
      <c r="P467" s="294"/>
      <c r="Q467" s="293"/>
      <c r="R467" s="293"/>
      <c r="S467" s="294"/>
      <c r="T467" s="293"/>
      <c r="U467" s="293"/>
      <c r="V467" s="294"/>
      <c r="W467" s="293"/>
      <c r="X467" s="293"/>
      <c r="Y467" s="287"/>
      <c r="Z467" s="293"/>
      <c r="AA467" s="293"/>
      <c r="AB467" s="294"/>
      <c r="AC467" s="293"/>
      <c r="AD467" s="293"/>
      <c r="AE467" s="294"/>
      <c r="AF467" s="293"/>
      <c r="AG467" s="293"/>
      <c r="AH467" s="294"/>
      <c r="AI467" s="293"/>
      <c r="AJ467" s="293"/>
      <c r="AK467" s="294"/>
      <c r="AL467" s="293"/>
      <c r="AM467" s="293"/>
      <c r="AN467" s="295"/>
      <c r="AO467" s="293"/>
      <c r="AP467" s="293"/>
      <c r="AQ467" s="294"/>
      <c r="AR467" s="293"/>
      <c r="AS467" s="293"/>
      <c r="AT467" s="294"/>
      <c r="AU467" s="293"/>
      <c r="AV467" s="294"/>
      <c r="AW467" s="295"/>
      <c r="AX467" s="294"/>
      <c r="AY467" s="294"/>
      <c r="AZ467" s="293"/>
      <c r="BA467" s="293"/>
      <c r="BB467" s="294"/>
      <c r="BC467" s="293"/>
      <c r="BD467" s="296"/>
      <c r="BE467" s="293"/>
      <c r="BF467" s="296"/>
      <c r="BG467" s="296"/>
      <c r="BH467" s="296"/>
      <c r="BI467" s="296"/>
      <c r="BJ467" s="296"/>
      <c r="BK467" s="296"/>
      <c r="BL467" s="296"/>
      <c r="BM467" s="296"/>
      <c r="BN467" s="296"/>
      <c r="BO467" s="296"/>
      <c r="BP467" s="296"/>
      <c r="BQ467" s="296"/>
      <c r="BR467" s="296"/>
      <c r="BS467" s="296"/>
      <c r="BT467" s="296"/>
      <c r="BU467" s="296"/>
      <c r="BV467" s="296"/>
      <c r="BW467" s="296"/>
      <c r="BX467" s="296"/>
      <c r="BY467" s="296"/>
      <c r="BZ467" s="296"/>
      <c r="CA467" s="296"/>
      <c r="CB467" s="296"/>
      <c r="CC467" s="296"/>
      <c r="CD467" s="296"/>
      <c r="CE467" s="296"/>
      <c r="CF467" s="296"/>
      <c r="CG467" s="296"/>
      <c r="CH467" s="296"/>
      <c r="CI467" s="296"/>
      <c r="CJ467" s="296"/>
      <c r="CK467" s="296"/>
      <c r="CL467" s="296"/>
      <c r="CM467" s="296"/>
      <c r="CN467" s="296"/>
      <c r="CO467" s="296"/>
      <c r="CP467" s="296"/>
      <c r="CQ467" s="296"/>
      <c r="CR467" s="296"/>
      <c r="CS467" s="296"/>
      <c r="CT467" s="296"/>
      <c r="CU467" s="296"/>
      <c r="CV467" s="296"/>
      <c r="CW467" s="296"/>
      <c r="CX467" s="296"/>
      <c r="CY467" s="296"/>
      <c r="CZ467" s="296"/>
      <c r="DA467" s="296"/>
      <c r="DB467" s="296"/>
      <c r="DC467" s="296"/>
      <c r="DD467" s="296"/>
      <c r="DE467" s="296"/>
      <c r="DF467" s="296"/>
      <c r="DG467" s="296"/>
      <c r="DH467" s="296"/>
      <c r="DI467" s="296"/>
      <c r="DJ467" s="296"/>
      <c r="DK467" s="296"/>
      <c r="DL467" s="296"/>
      <c r="DM467" s="296"/>
      <c r="DN467" s="296"/>
      <c r="DO467" s="296"/>
      <c r="DP467" s="296"/>
      <c r="DQ467" s="296"/>
      <c r="DR467" s="296"/>
      <c r="DS467" s="296"/>
      <c r="DT467" s="296"/>
      <c r="DU467" s="296"/>
      <c r="DV467" s="296"/>
      <c r="DW467" s="296"/>
      <c r="DX467" s="296"/>
      <c r="DY467" s="296"/>
      <c r="DZ467" s="296"/>
      <c r="EA467" s="296"/>
      <c r="EB467" s="296"/>
      <c r="EC467" s="296"/>
      <c r="ED467" s="296"/>
      <c r="EE467" s="296"/>
      <c r="EF467" s="296"/>
      <c r="EG467" s="296"/>
      <c r="EH467" s="296"/>
      <c r="EI467" s="296"/>
      <c r="EJ467" s="296"/>
      <c r="EK467" s="296"/>
      <c r="EL467" s="296"/>
      <c r="EM467" s="296"/>
      <c r="EN467" s="296"/>
      <c r="EO467" s="296"/>
      <c r="EP467" s="296"/>
      <c r="EQ467" s="296"/>
      <c r="ER467" s="296"/>
      <c r="ES467" s="296"/>
      <c r="ET467" s="296"/>
      <c r="EU467" s="296"/>
      <c r="EV467" s="296"/>
      <c r="EW467" s="296"/>
      <c r="EX467" s="296"/>
      <c r="EY467" s="296"/>
      <c r="EZ467" s="296"/>
      <c r="FA467" s="296"/>
      <c r="FB467" s="296"/>
      <c r="FC467" s="296"/>
      <c r="FD467" s="296"/>
      <c r="FE467" s="296"/>
      <c r="FF467" s="296"/>
      <c r="FG467" s="296"/>
      <c r="FH467" s="296"/>
      <c r="FI467" s="296"/>
      <c r="FJ467" s="296"/>
      <c r="FK467" s="296"/>
      <c r="FL467" s="296"/>
      <c r="FM467" s="296"/>
      <c r="FN467" s="296"/>
      <c r="FO467" s="296"/>
      <c r="FP467" s="296"/>
      <c r="FQ467" s="296"/>
      <c r="FR467" s="296"/>
      <c r="FS467" s="296"/>
      <c r="FT467" s="296"/>
      <c r="FU467" s="296"/>
      <c r="FV467" s="296"/>
      <c r="FW467" s="296"/>
      <c r="FX467" s="296"/>
      <c r="FY467" s="296"/>
      <c r="FZ467" s="296"/>
      <c r="GA467" s="296"/>
      <c r="GB467" s="296"/>
      <c r="GC467" s="296"/>
      <c r="GD467" s="296"/>
      <c r="GE467" s="296"/>
      <c r="GF467" s="296"/>
      <c r="GG467" s="296"/>
      <c r="GH467" s="296"/>
      <c r="GI467" s="296"/>
      <c r="GJ467" s="296"/>
      <c r="GK467" s="296"/>
      <c r="GL467" s="296"/>
      <c r="GM467" s="296"/>
      <c r="GN467" s="296"/>
      <c r="GO467" s="296"/>
      <c r="GP467" s="296"/>
      <c r="GQ467" s="296"/>
      <c r="GR467" s="296"/>
      <c r="GS467" s="296"/>
      <c r="GT467" s="296"/>
      <c r="GU467" s="296"/>
      <c r="GV467" s="296"/>
      <c r="GW467" s="296"/>
      <c r="GX467" s="296"/>
      <c r="GY467" s="296"/>
      <c r="GZ467" s="296"/>
      <c r="HA467" s="296"/>
      <c r="HB467" s="296"/>
      <c r="HC467" s="296"/>
      <c r="HD467" s="296"/>
      <c r="HE467" s="296"/>
      <c r="HF467" s="296"/>
      <c r="HG467" s="296"/>
      <c r="HH467" s="296"/>
      <c r="HI467" s="296"/>
      <c r="HJ467" s="296"/>
      <c r="HK467" s="296"/>
      <c r="HL467" s="296"/>
      <c r="HM467" s="296"/>
      <c r="HN467" s="296"/>
      <c r="HO467" s="296"/>
      <c r="HP467" s="296"/>
      <c r="HQ467" s="296"/>
      <c r="HR467" s="296"/>
      <c r="HS467" s="296"/>
      <c r="HT467" s="296"/>
      <c r="HU467" s="296"/>
      <c r="HV467" s="296"/>
      <c r="HW467" s="296"/>
      <c r="HX467" s="296"/>
      <c r="HY467" s="296"/>
      <c r="HZ467" s="296"/>
      <c r="IA467" s="296"/>
      <c r="IB467" s="296"/>
      <c r="IC467" s="296"/>
      <c r="ID467" s="296"/>
      <c r="IE467" s="296"/>
      <c r="IF467" s="296"/>
      <c r="IG467" s="296"/>
      <c r="IH467" s="296"/>
      <c r="II467" s="296"/>
      <c r="IJ467" s="296"/>
    </row>
    <row r="468" spans="1:244" s="132" customFormat="1" ht="16.2" hidden="1">
      <c r="A468" s="147">
        <v>125</v>
      </c>
      <c r="B468" s="10">
        <v>8000</v>
      </c>
      <c r="C468" s="747" t="s">
        <v>680</v>
      </c>
      <c r="D468" s="747"/>
      <c r="E468" s="607">
        <f>SUM(E469:E483)</f>
        <v>0</v>
      </c>
      <c r="F468" s="404">
        <f>SUM(F469:F483)</f>
        <v>0</v>
      </c>
      <c r="G468" s="266">
        <f>SUM(G469:G483)</f>
        <v>0</v>
      </c>
      <c r="H468" s="692">
        <f>SUM(H469:H483)</f>
        <v>0</v>
      </c>
      <c r="I468" s="266">
        <f>SUM(I469:I483)</f>
        <v>0</v>
      </c>
      <c r="J468" s="102" t="str">
        <f t="shared" si="88"/>
        <v/>
      </c>
      <c r="K468" s="129"/>
      <c r="P468" s="286"/>
      <c r="Y468" s="295"/>
    </row>
    <row r="469" spans="1:244" ht="16.2" hidden="1">
      <c r="A469" s="148">
        <v>130</v>
      </c>
      <c r="B469" s="11"/>
      <c r="C469" s="15">
        <v>8011</v>
      </c>
      <c r="D469" s="8" t="s">
        <v>681</v>
      </c>
      <c r="E469" s="378"/>
      <c r="F469" s="380"/>
      <c r="G469" s="130"/>
      <c r="H469" s="670"/>
      <c r="I469" s="130"/>
      <c r="J469" s="102" t="str">
        <f t="shared" si="88"/>
        <v/>
      </c>
      <c r="K469" s="129"/>
      <c r="N469" s="96"/>
      <c r="O469" s="96"/>
      <c r="S469" s="96"/>
      <c r="T469" s="96"/>
      <c r="V469" s="96"/>
      <c r="W469" s="96"/>
      <c r="Y469" s="295"/>
    </row>
    <row r="470" spans="1:244" ht="16.2" hidden="1">
      <c r="A470" s="148">
        <v>135</v>
      </c>
      <c r="B470" s="11"/>
      <c r="C470" s="7">
        <v>8012</v>
      </c>
      <c r="D470" s="9" t="s">
        <v>682</v>
      </c>
      <c r="E470" s="378"/>
      <c r="F470" s="380"/>
      <c r="G470" s="130"/>
      <c r="H470" s="670"/>
      <c r="I470" s="130"/>
      <c r="J470" s="102" t="str">
        <f t="shared" si="88"/>
        <v/>
      </c>
      <c r="K470" s="129"/>
      <c r="N470" s="96"/>
      <c r="O470" s="96"/>
      <c r="S470" s="96"/>
      <c r="T470" s="96"/>
      <c r="V470" s="96"/>
      <c r="W470" s="96"/>
      <c r="Y470" s="132"/>
    </row>
    <row r="471" spans="1:244" ht="29.25" hidden="1" customHeight="1">
      <c r="A471" s="148">
        <v>140</v>
      </c>
      <c r="B471" s="11"/>
      <c r="C471" s="7">
        <v>8017</v>
      </c>
      <c r="D471" s="9" t="s">
        <v>683</v>
      </c>
      <c r="E471" s="378"/>
      <c r="F471" s="380"/>
      <c r="G471" s="130"/>
      <c r="H471" s="670"/>
      <c r="I471" s="130"/>
      <c r="J471" s="102" t="str">
        <f t="shared" si="88"/>
        <v/>
      </c>
      <c r="K471" s="129"/>
      <c r="N471" s="96"/>
      <c r="O471" s="96"/>
      <c r="S471" s="96"/>
      <c r="T471" s="96"/>
      <c r="V471" s="96"/>
      <c r="W471" s="96"/>
    </row>
    <row r="472" spans="1:244" ht="16.2" hidden="1">
      <c r="A472" s="148">
        <v>145</v>
      </c>
      <c r="B472" s="11"/>
      <c r="C472" s="44">
        <v>8018</v>
      </c>
      <c r="D472" s="85" t="s">
        <v>684</v>
      </c>
      <c r="E472" s="378"/>
      <c r="F472" s="380"/>
      <c r="G472" s="130"/>
      <c r="H472" s="670"/>
      <c r="I472" s="130"/>
      <c r="J472" s="102" t="str">
        <f t="shared" si="88"/>
        <v/>
      </c>
      <c r="K472" s="129"/>
      <c r="N472" s="96"/>
      <c r="O472" s="96"/>
      <c r="S472" s="96"/>
      <c r="T472" s="96"/>
      <c r="V472" s="96"/>
      <c r="W472" s="96"/>
    </row>
    <row r="473" spans="1:244" ht="16.2" hidden="1">
      <c r="A473" s="148">
        <v>150</v>
      </c>
      <c r="B473" s="11"/>
      <c r="C473" s="40">
        <v>8031</v>
      </c>
      <c r="D473" s="41" t="s">
        <v>685</v>
      </c>
      <c r="E473" s="378"/>
      <c r="F473" s="380"/>
      <c r="G473" s="130"/>
      <c r="H473" s="670"/>
      <c r="I473" s="130"/>
      <c r="J473" s="102" t="str">
        <f t="shared" si="88"/>
        <v/>
      </c>
      <c r="K473" s="129"/>
      <c r="N473" s="96"/>
      <c r="O473" s="96"/>
      <c r="S473" s="96"/>
      <c r="T473" s="96"/>
      <c r="V473" s="96"/>
      <c r="W473" s="96"/>
    </row>
    <row r="474" spans="1:244" ht="16.2" hidden="1">
      <c r="A474" s="148">
        <v>155</v>
      </c>
      <c r="B474" s="11"/>
      <c r="C474" s="7">
        <v>8032</v>
      </c>
      <c r="D474" s="9" t="s">
        <v>686</v>
      </c>
      <c r="E474" s="378"/>
      <c r="F474" s="380"/>
      <c r="G474" s="130"/>
      <c r="H474" s="670"/>
      <c r="I474" s="130"/>
      <c r="J474" s="102" t="str">
        <f t="shared" si="88"/>
        <v/>
      </c>
      <c r="K474" s="129"/>
      <c r="N474" s="96"/>
      <c r="O474" s="96"/>
      <c r="S474" s="96"/>
      <c r="T474" s="96"/>
      <c r="V474" s="96"/>
      <c r="W474" s="96"/>
    </row>
    <row r="475" spans="1:244" ht="24.75" hidden="1" customHeight="1">
      <c r="A475" s="148">
        <v>175</v>
      </c>
      <c r="B475" s="11"/>
      <c r="C475" s="7">
        <v>8037</v>
      </c>
      <c r="D475" s="9" t="s">
        <v>687</v>
      </c>
      <c r="E475" s="378"/>
      <c r="F475" s="380"/>
      <c r="G475" s="130"/>
      <c r="H475" s="670"/>
      <c r="I475" s="130"/>
      <c r="J475" s="102" t="str">
        <f t="shared" si="88"/>
        <v/>
      </c>
      <c r="K475" s="129"/>
      <c r="N475" s="96"/>
      <c r="O475" s="96"/>
      <c r="S475" s="96"/>
      <c r="T475" s="96"/>
      <c r="V475" s="96"/>
      <c r="W475" s="96"/>
    </row>
    <row r="476" spans="1:244" ht="16.2" hidden="1">
      <c r="A476" s="148">
        <v>180</v>
      </c>
      <c r="B476" s="11"/>
      <c r="C476" s="44">
        <v>8038</v>
      </c>
      <c r="D476" s="85" t="s">
        <v>1234</v>
      </c>
      <c r="E476" s="378"/>
      <c r="F476" s="380"/>
      <c r="G476" s="130"/>
      <c r="H476" s="670"/>
      <c r="I476" s="130"/>
      <c r="J476" s="102" t="str">
        <f t="shared" si="88"/>
        <v/>
      </c>
      <c r="K476" s="129"/>
      <c r="N476" s="96"/>
      <c r="O476" s="96"/>
      <c r="S476" s="96"/>
      <c r="T476" s="96"/>
      <c r="V476" s="96"/>
      <c r="W476" s="96"/>
    </row>
    <row r="477" spans="1:244" ht="16.2" hidden="1">
      <c r="A477" s="148">
        <v>185</v>
      </c>
      <c r="B477" s="11"/>
      <c r="C477" s="40">
        <v>8051</v>
      </c>
      <c r="D477" s="41" t="s">
        <v>1235</v>
      </c>
      <c r="E477" s="378"/>
      <c r="F477" s="380"/>
      <c r="G477" s="130"/>
      <c r="H477" s="670"/>
      <c r="I477" s="130"/>
      <c r="J477" s="102" t="str">
        <f t="shared" si="88"/>
        <v/>
      </c>
      <c r="K477" s="129"/>
      <c r="N477" s="96"/>
      <c r="O477" s="96"/>
      <c r="S477" s="96"/>
      <c r="T477" s="96"/>
      <c r="V477" s="96"/>
      <c r="W477" s="96"/>
    </row>
    <row r="478" spans="1:244" ht="16.2" hidden="1">
      <c r="A478" s="148">
        <v>190</v>
      </c>
      <c r="B478" s="11"/>
      <c r="C478" s="7">
        <v>8052</v>
      </c>
      <c r="D478" s="9" t="s">
        <v>1236</v>
      </c>
      <c r="E478" s="378"/>
      <c r="F478" s="380"/>
      <c r="G478" s="130"/>
      <c r="H478" s="670"/>
      <c r="I478" s="130"/>
      <c r="J478" s="102" t="str">
        <f t="shared" si="88"/>
        <v/>
      </c>
      <c r="K478" s="129"/>
      <c r="N478" s="96"/>
      <c r="O478" s="96"/>
      <c r="S478" s="96"/>
      <c r="T478" s="96"/>
      <c r="V478" s="96"/>
      <c r="W478" s="96"/>
    </row>
    <row r="479" spans="1:244" ht="16.2" hidden="1">
      <c r="A479" s="148">
        <v>195</v>
      </c>
      <c r="B479" s="11"/>
      <c r="C479" s="7">
        <v>8057</v>
      </c>
      <c r="D479" s="9" t="s">
        <v>1237</v>
      </c>
      <c r="E479" s="378"/>
      <c r="F479" s="380"/>
      <c r="G479" s="130"/>
      <c r="H479" s="670"/>
      <c r="I479" s="130"/>
      <c r="J479" s="102" t="str">
        <f t="shared" si="88"/>
        <v/>
      </c>
      <c r="K479" s="129"/>
      <c r="N479" s="96"/>
      <c r="O479" s="96"/>
      <c r="S479" s="96"/>
      <c r="T479" s="96"/>
      <c r="V479" s="96"/>
      <c r="W479" s="96"/>
    </row>
    <row r="480" spans="1:244" ht="16.2" hidden="1">
      <c r="A480" s="148">
        <v>200</v>
      </c>
      <c r="B480" s="11"/>
      <c r="C480" s="44">
        <v>8058</v>
      </c>
      <c r="D480" s="85" t="s">
        <v>1238</v>
      </c>
      <c r="E480" s="378"/>
      <c r="F480" s="380"/>
      <c r="G480" s="130"/>
      <c r="H480" s="670"/>
      <c r="I480" s="130"/>
      <c r="J480" s="102" t="str">
        <f t="shared" si="88"/>
        <v/>
      </c>
      <c r="K480" s="129"/>
      <c r="N480" s="96"/>
      <c r="O480" s="96"/>
      <c r="S480" s="96"/>
      <c r="T480" s="96"/>
      <c r="V480" s="96"/>
      <c r="W480" s="96"/>
    </row>
    <row r="481" spans="1:25" ht="16.2" hidden="1">
      <c r="A481" s="148">
        <v>205</v>
      </c>
      <c r="B481" s="11"/>
      <c r="C481" s="42">
        <v>8080</v>
      </c>
      <c r="D481" s="86" t="s">
        <v>934</v>
      </c>
      <c r="E481" s="378"/>
      <c r="F481" s="380"/>
      <c r="G481" s="130"/>
      <c r="H481" s="670"/>
      <c r="I481" s="130"/>
      <c r="J481" s="102" t="str">
        <f t="shared" si="88"/>
        <v/>
      </c>
      <c r="K481" s="129"/>
      <c r="N481" s="96"/>
      <c r="O481" s="96"/>
      <c r="S481" s="96"/>
      <c r="T481" s="96"/>
      <c r="V481" s="96"/>
      <c r="W481" s="96"/>
    </row>
    <row r="482" spans="1:25" ht="16.2" hidden="1">
      <c r="A482" s="148">
        <v>210</v>
      </c>
      <c r="B482" s="11"/>
      <c r="C482" s="7">
        <v>8097</v>
      </c>
      <c r="D482" s="35" t="s">
        <v>1239</v>
      </c>
      <c r="E482" s="378"/>
      <c r="F482" s="380"/>
      <c r="G482" s="130"/>
      <c r="H482" s="670"/>
      <c r="I482" s="130"/>
      <c r="J482" s="102" t="str">
        <f t="shared" si="88"/>
        <v/>
      </c>
      <c r="K482" s="129"/>
      <c r="N482" s="96"/>
      <c r="O482" s="96"/>
      <c r="S482" s="96"/>
      <c r="T482" s="96"/>
      <c r="V482" s="96"/>
      <c r="W482" s="96"/>
    </row>
    <row r="483" spans="1:25" ht="16.2" hidden="1">
      <c r="A483" s="148">
        <v>215</v>
      </c>
      <c r="B483" s="11"/>
      <c r="C483" s="13">
        <v>8098</v>
      </c>
      <c r="D483" s="26" t="s">
        <v>1240</v>
      </c>
      <c r="E483" s="378"/>
      <c r="F483" s="380"/>
      <c r="G483" s="130"/>
      <c r="H483" s="670"/>
      <c r="I483" s="130"/>
      <c r="J483" s="102" t="str">
        <f t="shared" si="88"/>
        <v/>
      </c>
      <c r="K483" s="129"/>
      <c r="N483" s="96"/>
      <c r="O483" s="96"/>
      <c r="S483" s="96"/>
      <c r="T483" s="96"/>
      <c r="V483" s="96"/>
      <c r="W483" s="96"/>
    </row>
    <row r="484" spans="1:25" s="132" customFormat="1" ht="33" hidden="1" customHeight="1">
      <c r="A484" s="147">
        <v>220</v>
      </c>
      <c r="B484" s="10">
        <v>8100</v>
      </c>
      <c r="C484" s="777" t="s">
        <v>1241</v>
      </c>
      <c r="D484" s="759"/>
      <c r="E484" s="607">
        <f>SUM(E485:E488)</f>
        <v>0</v>
      </c>
      <c r="F484" s="404">
        <f>SUM(F485:F488)</f>
        <v>0</v>
      </c>
      <c r="G484" s="266">
        <f>SUM(G485:G488)</f>
        <v>0</v>
      </c>
      <c r="H484" s="692">
        <f>SUM(H485:H488)</f>
        <v>0</v>
      </c>
      <c r="I484" s="266">
        <f>SUM(I485:I488)</f>
        <v>0</v>
      </c>
      <c r="J484" s="102" t="str">
        <f t="shared" si="88"/>
        <v/>
      </c>
      <c r="K484" s="129"/>
      <c r="P484" s="286"/>
      <c r="Y484" s="96"/>
    </row>
    <row r="485" spans="1:25" ht="16.2" hidden="1">
      <c r="A485" s="148">
        <v>225</v>
      </c>
      <c r="B485" s="6"/>
      <c r="C485" s="15">
        <v>8111</v>
      </c>
      <c r="D485" s="18" t="s">
        <v>1242</v>
      </c>
      <c r="E485" s="378"/>
      <c r="F485" s="380"/>
      <c r="G485" s="130"/>
      <c r="H485" s="670"/>
      <c r="I485" s="130"/>
      <c r="J485" s="102" t="str">
        <f t="shared" si="88"/>
        <v/>
      </c>
      <c r="K485" s="129"/>
      <c r="N485" s="96"/>
      <c r="O485" s="96"/>
      <c r="S485" s="96"/>
      <c r="T485" s="96"/>
      <c r="V485" s="96"/>
      <c r="W485" s="96"/>
    </row>
    <row r="486" spans="1:25" ht="16.2" hidden="1">
      <c r="A486" s="148">
        <v>230</v>
      </c>
      <c r="B486" s="6"/>
      <c r="C486" s="44">
        <v>8112</v>
      </c>
      <c r="D486" s="46" t="s">
        <v>1243</v>
      </c>
      <c r="E486" s="378"/>
      <c r="F486" s="380"/>
      <c r="G486" s="130"/>
      <c r="H486" s="670"/>
      <c r="I486" s="130"/>
      <c r="J486" s="102" t="str">
        <f t="shared" si="88"/>
        <v/>
      </c>
      <c r="K486" s="129"/>
      <c r="N486" s="96"/>
      <c r="O486" s="96"/>
      <c r="S486" s="96"/>
      <c r="T486" s="96"/>
      <c r="V486" s="96"/>
      <c r="W486" s="96"/>
      <c r="Y486" s="132"/>
    </row>
    <row r="487" spans="1:25" ht="31.8" hidden="1">
      <c r="A487" s="148">
        <v>235</v>
      </c>
      <c r="B487" s="14"/>
      <c r="C487" s="7">
        <v>8121</v>
      </c>
      <c r="D487" s="35" t="s">
        <v>1244</v>
      </c>
      <c r="E487" s="378"/>
      <c r="F487" s="380"/>
      <c r="G487" s="130"/>
      <c r="H487" s="670"/>
      <c r="I487" s="130"/>
      <c r="J487" s="102" t="str">
        <f t="shared" si="88"/>
        <v/>
      </c>
      <c r="K487" s="129"/>
      <c r="N487" s="96"/>
      <c r="O487" s="96"/>
      <c r="S487" s="96"/>
      <c r="T487" s="96"/>
      <c r="V487" s="96"/>
      <c r="W487" s="96"/>
    </row>
    <row r="488" spans="1:25" ht="31.8" hidden="1">
      <c r="A488" s="148">
        <v>240</v>
      </c>
      <c r="B488" s="6"/>
      <c r="C488" s="13">
        <v>8122</v>
      </c>
      <c r="D488" s="26" t="s">
        <v>836</v>
      </c>
      <c r="E488" s="378"/>
      <c r="F488" s="380"/>
      <c r="G488" s="130"/>
      <c r="H488" s="670"/>
      <c r="I488" s="130"/>
      <c r="J488" s="102" t="str">
        <f t="shared" si="88"/>
        <v/>
      </c>
      <c r="K488" s="129"/>
      <c r="N488" s="96"/>
      <c r="O488" s="96"/>
      <c r="S488" s="96"/>
      <c r="T488" s="96"/>
      <c r="V488" s="96"/>
      <c r="W488" s="96"/>
    </row>
    <row r="489" spans="1:25" s="132" customFormat="1" ht="23.25" hidden="1" customHeight="1">
      <c r="A489" s="147">
        <v>245</v>
      </c>
      <c r="B489" s="10">
        <v>8200</v>
      </c>
      <c r="C489" s="774" t="s">
        <v>837</v>
      </c>
      <c r="D489" s="761"/>
      <c r="E489" s="381"/>
      <c r="F489" s="384"/>
      <c r="G489" s="143"/>
      <c r="H489" s="671"/>
      <c r="I489" s="130"/>
      <c r="J489" s="102" t="str">
        <f t="shared" si="88"/>
        <v/>
      </c>
      <c r="K489" s="129"/>
      <c r="P489" s="286"/>
      <c r="Y489" s="96"/>
    </row>
    <row r="490" spans="1:25" s="132" customFormat="1" ht="16.2">
      <c r="A490" s="147">
        <v>255</v>
      </c>
      <c r="B490" s="10">
        <v>8300</v>
      </c>
      <c r="C490" s="780" t="s">
        <v>838</v>
      </c>
      <c r="D490" s="780"/>
      <c r="E490" s="607">
        <f>SUM(E491:E498)</f>
        <v>0</v>
      </c>
      <c r="F490" s="404">
        <f>SUM(F491:F498)</f>
        <v>-26000</v>
      </c>
      <c r="G490" s="266">
        <f>SUM(G491:G498)</f>
        <v>-26214</v>
      </c>
      <c r="H490" s="692">
        <f>SUM(H491:H498)</f>
        <v>-26214</v>
      </c>
      <c r="I490" s="266">
        <f>SUM(I491:I498)</f>
        <v>-33063</v>
      </c>
      <c r="J490" s="102">
        <f t="shared" si="88"/>
        <v>1</v>
      </c>
      <c r="K490" s="129"/>
      <c r="P490" s="286"/>
      <c r="Y490" s="96"/>
    </row>
    <row r="491" spans="1:25" ht="18.75" hidden="1" customHeight="1">
      <c r="A491" s="149">
        <v>260</v>
      </c>
      <c r="B491" s="14"/>
      <c r="C491" s="15">
        <v>8311</v>
      </c>
      <c r="D491" s="18" t="s">
        <v>839</v>
      </c>
      <c r="E491" s="378"/>
      <c r="F491" s="380"/>
      <c r="G491" s="130"/>
      <c r="H491" s="670"/>
      <c r="I491" s="130"/>
      <c r="J491" s="102" t="str">
        <f t="shared" si="88"/>
        <v/>
      </c>
      <c r="K491" s="129"/>
      <c r="N491" s="96"/>
      <c r="O491" s="96"/>
      <c r="S491" s="96"/>
      <c r="T491" s="96"/>
      <c r="V491" s="96"/>
      <c r="W491" s="96"/>
      <c r="Y491" s="132"/>
    </row>
    <row r="492" spans="1:25" ht="18.75" hidden="1" customHeight="1">
      <c r="A492" s="149">
        <v>261</v>
      </c>
      <c r="B492" s="6"/>
      <c r="C492" s="44">
        <v>8312</v>
      </c>
      <c r="D492" s="46" t="s">
        <v>840</v>
      </c>
      <c r="E492" s="378"/>
      <c r="F492" s="380"/>
      <c r="G492" s="130"/>
      <c r="H492" s="670"/>
      <c r="I492" s="130"/>
      <c r="J492" s="102" t="str">
        <f t="shared" si="88"/>
        <v/>
      </c>
      <c r="K492" s="129"/>
      <c r="N492" s="96"/>
      <c r="O492" s="96"/>
      <c r="S492" s="96"/>
      <c r="T492" s="96"/>
      <c r="V492" s="96"/>
      <c r="W492" s="96"/>
      <c r="Y492" s="132"/>
    </row>
    <row r="493" spans="1:25" ht="18.75" hidden="1" customHeight="1">
      <c r="A493" s="149">
        <v>262</v>
      </c>
      <c r="B493" s="6"/>
      <c r="C493" s="7">
        <v>8321</v>
      </c>
      <c r="D493" s="35" t="s">
        <v>841</v>
      </c>
      <c r="E493" s="378"/>
      <c r="F493" s="380"/>
      <c r="G493" s="130"/>
      <c r="H493" s="670"/>
      <c r="I493" s="130"/>
      <c r="J493" s="102" t="str">
        <f t="shared" si="88"/>
        <v/>
      </c>
      <c r="K493" s="129"/>
      <c r="N493" s="96"/>
      <c r="O493" s="96"/>
      <c r="S493" s="96"/>
      <c r="T493" s="96"/>
      <c r="V493" s="96"/>
      <c r="W493" s="96"/>
    </row>
    <row r="494" spans="1:25" ht="18.75" hidden="1" customHeight="1">
      <c r="A494" s="149">
        <v>263</v>
      </c>
      <c r="B494" s="6"/>
      <c r="C494" s="13">
        <v>8322</v>
      </c>
      <c r="D494" s="26" t="s">
        <v>842</v>
      </c>
      <c r="E494" s="378"/>
      <c r="F494" s="380"/>
      <c r="G494" s="130"/>
      <c r="H494" s="670"/>
      <c r="I494" s="130"/>
      <c r="J494" s="102" t="str">
        <f t="shared" si="88"/>
        <v/>
      </c>
      <c r="K494" s="129"/>
      <c r="N494" s="96"/>
      <c r="O494" s="96"/>
      <c r="S494" s="96"/>
      <c r="T494" s="96"/>
      <c r="V494" s="96"/>
      <c r="W494" s="96"/>
    </row>
    <row r="495" spans="1:25" ht="18.75" hidden="1" customHeight="1">
      <c r="A495" s="149">
        <v>264</v>
      </c>
      <c r="B495" s="14"/>
      <c r="C495" s="15">
        <v>8371</v>
      </c>
      <c r="D495" s="18" t="s">
        <v>843</v>
      </c>
      <c r="E495" s="378"/>
      <c r="F495" s="380"/>
      <c r="G495" s="130"/>
      <c r="H495" s="670"/>
      <c r="I495" s="130"/>
      <c r="J495" s="102" t="str">
        <f t="shared" si="88"/>
        <v/>
      </c>
      <c r="K495" s="129"/>
      <c r="N495" s="96"/>
      <c r="O495" s="96"/>
      <c r="S495" s="96"/>
      <c r="T495" s="96"/>
      <c r="V495" s="96"/>
      <c r="W495" s="96"/>
    </row>
    <row r="496" spans="1:25" ht="18.75" hidden="1" customHeight="1">
      <c r="A496" s="149">
        <v>265</v>
      </c>
      <c r="B496" s="6"/>
      <c r="C496" s="44">
        <v>8372</v>
      </c>
      <c r="D496" s="46" t="s">
        <v>844</v>
      </c>
      <c r="E496" s="378"/>
      <c r="F496" s="380"/>
      <c r="G496" s="130"/>
      <c r="H496" s="670"/>
      <c r="I496" s="130"/>
      <c r="J496" s="102" t="str">
        <f t="shared" si="88"/>
        <v/>
      </c>
      <c r="K496" s="129"/>
      <c r="N496" s="96"/>
      <c r="O496" s="96"/>
      <c r="S496" s="96"/>
      <c r="T496" s="96"/>
      <c r="V496" s="96"/>
      <c r="W496" s="96"/>
    </row>
    <row r="497" spans="1:25" ht="18.75" hidden="1" customHeight="1">
      <c r="A497" s="149">
        <v>266</v>
      </c>
      <c r="B497" s="6"/>
      <c r="C497" s="7">
        <v>8381</v>
      </c>
      <c r="D497" s="35" t="s">
        <v>845</v>
      </c>
      <c r="E497" s="378"/>
      <c r="F497" s="380"/>
      <c r="G497" s="130"/>
      <c r="H497" s="670"/>
      <c r="I497" s="130"/>
      <c r="J497" s="102" t="str">
        <f t="shared" si="88"/>
        <v/>
      </c>
      <c r="K497" s="129"/>
      <c r="N497" s="96"/>
      <c r="O497" s="96"/>
      <c r="S497" s="96"/>
      <c r="T497" s="96"/>
      <c r="V497" s="96"/>
      <c r="W497" s="96"/>
    </row>
    <row r="498" spans="1:25" ht="18.75" customHeight="1">
      <c r="A498" s="149">
        <v>267</v>
      </c>
      <c r="B498" s="6"/>
      <c r="C498" s="13">
        <v>8382</v>
      </c>
      <c r="D498" s="26" t="s">
        <v>846</v>
      </c>
      <c r="E498" s="378"/>
      <c r="F498" s="380">
        <v>-26000</v>
      </c>
      <c r="G498" s="130">
        <v>-26214</v>
      </c>
      <c r="H498" s="670">
        <v>-26214</v>
      </c>
      <c r="I498" s="130">
        <v>-33063</v>
      </c>
      <c r="J498" s="102">
        <f t="shared" si="88"/>
        <v>1</v>
      </c>
      <c r="K498" s="129"/>
      <c r="N498" s="96"/>
      <c r="O498" s="96"/>
      <c r="S498" s="96"/>
      <c r="T498" s="96"/>
      <c r="V498" s="96"/>
      <c r="W498" s="96"/>
    </row>
    <row r="499" spans="1:25" s="132" customFormat="1" hidden="1">
      <c r="A499" s="147">
        <v>295</v>
      </c>
      <c r="B499" s="10">
        <v>8500</v>
      </c>
      <c r="C499" s="747" t="s">
        <v>847</v>
      </c>
      <c r="D499" s="747"/>
      <c r="E499" s="607">
        <f>SUM(E500:E502)</f>
        <v>0</v>
      </c>
      <c r="F499" s="404">
        <f>SUM(F500:F502)</f>
        <v>0</v>
      </c>
      <c r="G499" s="266">
        <f>SUM(G500:G502)</f>
        <v>0</v>
      </c>
      <c r="H499" s="692">
        <f>SUM(H500:H502)</f>
        <v>0</v>
      </c>
      <c r="I499" s="266">
        <f>SUM(I500:I502)</f>
        <v>0</v>
      </c>
      <c r="J499" s="102" t="str">
        <f t="shared" si="88"/>
        <v/>
      </c>
      <c r="K499" s="129"/>
      <c r="P499" s="286"/>
      <c r="Y499" s="96"/>
    </row>
    <row r="500" spans="1:25" ht="16.2" hidden="1">
      <c r="A500" s="148">
        <v>300</v>
      </c>
      <c r="B500" s="6"/>
      <c r="C500" s="15">
        <v>8501</v>
      </c>
      <c r="D500" s="8" t="s">
        <v>848</v>
      </c>
      <c r="E500" s="378"/>
      <c r="F500" s="380"/>
      <c r="G500" s="130"/>
      <c r="H500" s="670"/>
      <c r="I500" s="130"/>
      <c r="J500" s="102" t="str">
        <f t="shared" si="88"/>
        <v/>
      </c>
      <c r="K500" s="129"/>
      <c r="N500" s="96"/>
      <c r="O500" s="96"/>
      <c r="S500" s="96"/>
      <c r="T500" s="96"/>
      <c r="V500" s="96"/>
      <c r="W500" s="96"/>
    </row>
    <row r="501" spans="1:25" ht="16.2" hidden="1">
      <c r="A501" s="148">
        <v>305</v>
      </c>
      <c r="B501" s="6"/>
      <c r="C501" s="7">
        <v>8502</v>
      </c>
      <c r="D501" s="9" t="s">
        <v>849</v>
      </c>
      <c r="E501" s="378"/>
      <c r="F501" s="380"/>
      <c r="G501" s="130"/>
      <c r="H501" s="670"/>
      <c r="I501" s="130"/>
      <c r="J501" s="102" t="str">
        <f t="shared" si="88"/>
        <v/>
      </c>
      <c r="K501" s="129"/>
      <c r="N501" s="96"/>
      <c r="O501" s="96"/>
      <c r="S501" s="96"/>
      <c r="T501" s="96"/>
      <c r="V501" s="96"/>
      <c r="W501" s="96"/>
      <c r="Y501" s="132"/>
    </row>
    <row r="502" spans="1:25" ht="16.2" hidden="1">
      <c r="A502" s="148">
        <v>310</v>
      </c>
      <c r="B502" s="6"/>
      <c r="C502" s="13">
        <v>8504</v>
      </c>
      <c r="D502" s="26" t="s">
        <v>850</v>
      </c>
      <c r="E502" s="378"/>
      <c r="F502" s="380"/>
      <c r="G502" s="130"/>
      <c r="H502" s="670"/>
      <c r="I502" s="130"/>
      <c r="J502" s="102" t="str">
        <f t="shared" si="88"/>
        <v/>
      </c>
      <c r="K502" s="129"/>
      <c r="N502" s="96"/>
      <c r="O502" s="96"/>
      <c r="S502" s="96"/>
      <c r="T502" s="96"/>
      <c r="V502" s="96"/>
      <c r="W502" s="96"/>
    </row>
    <row r="503" spans="1:25" s="132" customFormat="1" hidden="1">
      <c r="A503" s="147">
        <v>315</v>
      </c>
      <c r="B503" s="10">
        <v>8600</v>
      </c>
      <c r="C503" s="747" t="s">
        <v>851</v>
      </c>
      <c r="D503" s="747"/>
      <c r="E503" s="607">
        <f>SUM(E504:E507)</f>
        <v>0</v>
      </c>
      <c r="F503" s="404">
        <f>SUM(F504:F507)</f>
        <v>0</v>
      </c>
      <c r="G503" s="266">
        <f>SUM(G504:G507)</f>
        <v>0</v>
      </c>
      <c r="H503" s="692">
        <f>SUM(H504:H507)</f>
        <v>0</v>
      </c>
      <c r="I503" s="266">
        <f>SUM(I504:I507)</f>
        <v>0</v>
      </c>
      <c r="J503" s="102" t="str">
        <f t="shared" si="88"/>
        <v/>
      </c>
      <c r="K503" s="129"/>
      <c r="P503" s="286"/>
      <c r="Y503" s="96"/>
    </row>
    <row r="504" spans="1:25" ht="16.2" hidden="1">
      <c r="A504" s="148">
        <v>320</v>
      </c>
      <c r="B504" s="6"/>
      <c r="C504" s="15">
        <v>8611</v>
      </c>
      <c r="D504" s="8" t="s">
        <v>852</v>
      </c>
      <c r="E504" s="378"/>
      <c r="F504" s="380"/>
      <c r="G504" s="130"/>
      <c r="H504" s="670"/>
      <c r="I504" s="130"/>
      <c r="J504" s="102" t="str">
        <f t="shared" si="88"/>
        <v/>
      </c>
      <c r="K504" s="129"/>
      <c r="N504" s="96"/>
      <c r="O504" s="96"/>
      <c r="S504" s="96"/>
      <c r="T504" s="96"/>
      <c r="V504" s="96"/>
      <c r="W504" s="96"/>
    </row>
    <row r="505" spans="1:25" ht="16.2" hidden="1">
      <c r="A505" s="148">
        <v>325</v>
      </c>
      <c r="B505" s="6"/>
      <c r="C505" s="40">
        <v>8621</v>
      </c>
      <c r="D505" s="41" t="s">
        <v>853</v>
      </c>
      <c r="E505" s="378"/>
      <c r="F505" s="380"/>
      <c r="G505" s="130"/>
      <c r="H505" s="670"/>
      <c r="I505" s="130"/>
      <c r="J505" s="102" t="str">
        <f t="shared" si="88"/>
        <v/>
      </c>
      <c r="K505" s="129"/>
      <c r="N505" s="96"/>
      <c r="O505" s="96"/>
      <c r="S505" s="96"/>
      <c r="T505" s="96"/>
      <c r="V505" s="96"/>
      <c r="W505" s="96"/>
      <c r="Y505" s="132"/>
    </row>
    <row r="506" spans="1:25" ht="16.2" hidden="1">
      <c r="A506" s="148">
        <v>330</v>
      </c>
      <c r="B506" s="6"/>
      <c r="C506" s="7">
        <v>8623</v>
      </c>
      <c r="D506" s="9" t="s">
        <v>854</v>
      </c>
      <c r="E506" s="378"/>
      <c r="F506" s="380"/>
      <c r="G506" s="130"/>
      <c r="H506" s="670"/>
      <c r="I506" s="130"/>
      <c r="J506" s="102" t="str">
        <f t="shared" si="88"/>
        <v/>
      </c>
      <c r="K506" s="129"/>
      <c r="N506" s="96"/>
      <c r="O506" s="96"/>
      <c r="S506" s="96"/>
      <c r="T506" s="96"/>
      <c r="V506" s="96"/>
      <c r="W506" s="96"/>
    </row>
    <row r="507" spans="1:25" ht="16.2" hidden="1">
      <c r="A507" s="148">
        <v>340</v>
      </c>
      <c r="B507" s="6"/>
      <c r="C507" s="87">
        <v>8640</v>
      </c>
      <c r="D507" s="88" t="s">
        <v>0</v>
      </c>
      <c r="E507" s="378"/>
      <c r="F507" s="380"/>
      <c r="G507" s="130"/>
      <c r="H507" s="670"/>
      <c r="I507" s="130"/>
      <c r="J507" s="102" t="str">
        <f t="shared" si="88"/>
        <v/>
      </c>
      <c r="K507" s="129"/>
      <c r="N507" s="96"/>
      <c r="O507" s="96"/>
      <c r="S507" s="96"/>
      <c r="T507" s="96"/>
      <c r="V507" s="96"/>
      <c r="W507" s="96"/>
    </row>
    <row r="508" spans="1:25" s="132" customFormat="1" hidden="1">
      <c r="A508" s="147">
        <v>295</v>
      </c>
      <c r="B508" s="10">
        <v>8700</v>
      </c>
      <c r="C508" s="747" t="s">
        <v>1007</v>
      </c>
      <c r="D508" s="747"/>
      <c r="E508" s="607">
        <f>SUM(E509:E510)</f>
        <v>0</v>
      </c>
      <c r="F508" s="404">
        <f>SUM(F509:F510)</f>
        <v>0</v>
      </c>
      <c r="G508" s="266">
        <f>SUM(G509:G510)</f>
        <v>0</v>
      </c>
      <c r="H508" s="692">
        <f>SUM(H509:H510)</f>
        <v>0</v>
      </c>
      <c r="I508" s="266">
        <f>SUM(I509:I510)</f>
        <v>0</v>
      </c>
      <c r="J508" s="102" t="str">
        <f t="shared" si="88"/>
        <v/>
      </c>
      <c r="K508" s="129"/>
      <c r="P508" s="286"/>
      <c r="Y508" s="96"/>
    </row>
    <row r="509" spans="1:25" hidden="1">
      <c r="A509" s="148">
        <v>300</v>
      </c>
      <c r="B509" s="6"/>
      <c r="C509" s="15">
        <v>8733</v>
      </c>
      <c r="D509" s="8" t="s">
        <v>1245</v>
      </c>
      <c r="E509" s="378"/>
      <c r="F509" s="380"/>
      <c r="G509" s="130"/>
      <c r="H509" s="670"/>
      <c r="I509" s="130"/>
      <c r="J509" s="102" t="str">
        <f t="shared" si="88"/>
        <v/>
      </c>
      <c r="K509" s="129"/>
      <c r="N509" s="96"/>
      <c r="O509" s="96"/>
      <c r="S509" s="96"/>
      <c r="T509" s="96"/>
      <c r="V509" s="96"/>
      <c r="W509" s="96"/>
    </row>
    <row r="510" spans="1:25" ht="16.2" hidden="1">
      <c r="A510" s="148">
        <v>310</v>
      </c>
      <c r="B510" s="6"/>
      <c r="C510" s="13">
        <v>8766</v>
      </c>
      <c r="D510" s="26" t="s">
        <v>1246</v>
      </c>
      <c r="E510" s="378"/>
      <c r="F510" s="380"/>
      <c r="G510" s="130"/>
      <c r="H510" s="670"/>
      <c r="I510" s="130"/>
      <c r="J510" s="102" t="str">
        <f t="shared" si="88"/>
        <v/>
      </c>
      <c r="K510" s="129"/>
      <c r="N510" s="96"/>
      <c r="O510" s="96"/>
      <c r="S510" s="96"/>
      <c r="T510" s="96"/>
      <c r="V510" s="96"/>
      <c r="W510" s="96"/>
    </row>
    <row r="511" spans="1:25" s="132" customFormat="1" ht="31.5" hidden="1" customHeight="1">
      <c r="A511" s="147">
        <v>355</v>
      </c>
      <c r="B511" s="10">
        <v>8800</v>
      </c>
      <c r="C511" s="777" t="s">
        <v>1008</v>
      </c>
      <c r="D511" s="759"/>
      <c r="E511" s="607">
        <f>SUM(E512:E517)</f>
        <v>0</v>
      </c>
      <c r="F511" s="404">
        <f>SUM(F512:F517)</f>
        <v>0</v>
      </c>
      <c r="G511" s="266">
        <f>SUM(G512:G517)</f>
        <v>0</v>
      </c>
      <c r="H511" s="692">
        <f>SUM(H512:H517)</f>
        <v>0</v>
      </c>
      <c r="I511" s="266">
        <f>SUM(I512:I517)</f>
        <v>0</v>
      </c>
      <c r="J511" s="102" t="str">
        <f t="shared" si="88"/>
        <v/>
      </c>
      <c r="K511" s="129"/>
      <c r="P511" s="286"/>
      <c r="Y511" s="96"/>
    </row>
    <row r="512" spans="1:25" hidden="1">
      <c r="A512" s="148">
        <v>360</v>
      </c>
      <c r="B512" s="6"/>
      <c r="C512" s="15">
        <v>8801</v>
      </c>
      <c r="D512" s="8" t="s">
        <v>1251</v>
      </c>
      <c r="E512" s="408"/>
      <c r="F512" s="405"/>
      <c r="G512" s="268"/>
      <c r="H512" s="693"/>
      <c r="I512" s="130"/>
      <c r="J512" s="102" t="str">
        <f t="shared" ref="J512:J575" si="89">(IF($E512&lt;&gt;0,$J$2,IF($I512&lt;&gt;0,$J$2,"")))</f>
        <v/>
      </c>
      <c r="K512" s="129"/>
      <c r="N512" s="96"/>
      <c r="O512" s="96"/>
      <c r="S512" s="96"/>
      <c r="T512" s="96"/>
      <c r="V512" s="96"/>
      <c r="W512" s="96"/>
    </row>
    <row r="513" spans="1:25" hidden="1">
      <c r="A513" s="148">
        <v>365</v>
      </c>
      <c r="B513" s="6"/>
      <c r="C513" s="7">
        <v>8802</v>
      </c>
      <c r="D513" s="9" t="s">
        <v>1252</v>
      </c>
      <c r="E513" s="408"/>
      <c r="F513" s="405"/>
      <c r="G513" s="268"/>
      <c r="H513" s="693"/>
      <c r="I513" s="130"/>
      <c r="J513" s="102" t="str">
        <f t="shared" si="89"/>
        <v/>
      </c>
      <c r="K513" s="129"/>
      <c r="N513" s="96"/>
      <c r="O513" s="96"/>
      <c r="S513" s="96"/>
      <c r="T513" s="96"/>
      <c r="V513" s="96"/>
      <c r="W513" s="96"/>
      <c r="Y513" s="132"/>
    </row>
    <row r="514" spans="1:25" ht="31.2" hidden="1">
      <c r="A514" s="148">
        <v>365</v>
      </c>
      <c r="B514" s="6"/>
      <c r="C514" s="7">
        <v>8803</v>
      </c>
      <c r="D514" s="9" t="s">
        <v>716</v>
      </c>
      <c r="E514" s="408"/>
      <c r="F514" s="405"/>
      <c r="G514" s="268"/>
      <c r="H514" s="693"/>
      <c r="I514" s="130"/>
      <c r="J514" s="102" t="str">
        <f t="shared" si="89"/>
        <v/>
      </c>
      <c r="K514" s="129"/>
      <c r="N514" s="96"/>
      <c r="O514" s="96"/>
      <c r="S514" s="96"/>
      <c r="T514" s="96"/>
      <c r="V514" s="96"/>
      <c r="W514" s="96"/>
      <c r="Y514" s="132"/>
    </row>
    <row r="515" spans="1:25" hidden="1">
      <c r="A515" s="148">
        <v>370</v>
      </c>
      <c r="B515" s="6"/>
      <c r="C515" s="7">
        <v>8804</v>
      </c>
      <c r="D515" s="9" t="s">
        <v>1248</v>
      </c>
      <c r="E515" s="408"/>
      <c r="F515" s="405"/>
      <c r="G515" s="268"/>
      <c r="H515" s="693"/>
      <c r="I515" s="130"/>
      <c r="J515" s="102" t="str">
        <f t="shared" si="89"/>
        <v/>
      </c>
      <c r="K515" s="129"/>
      <c r="N515" s="96"/>
      <c r="O515" s="96"/>
      <c r="S515" s="96"/>
      <c r="T515" s="96"/>
      <c r="V515" s="96"/>
      <c r="W515" s="96"/>
    </row>
    <row r="516" spans="1:25" hidden="1">
      <c r="A516" s="148">
        <v>365</v>
      </c>
      <c r="B516" s="6"/>
      <c r="C516" s="7" t="s">
        <v>1247</v>
      </c>
      <c r="D516" s="471" t="s">
        <v>1249</v>
      </c>
      <c r="E516" s="408"/>
      <c r="F516" s="405"/>
      <c r="G516" s="268"/>
      <c r="H516" s="693"/>
      <c r="I516" s="130"/>
      <c r="J516" s="102" t="str">
        <f t="shared" si="89"/>
        <v/>
      </c>
      <c r="K516" s="129"/>
      <c r="N516" s="96"/>
      <c r="O516" s="96"/>
      <c r="S516" s="96"/>
      <c r="T516" s="96"/>
      <c r="V516" s="96"/>
      <c r="W516" s="96"/>
      <c r="Y516" s="132"/>
    </row>
    <row r="517" spans="1:25" hidden="1">
      <c r="A517" s="148">
        <v>370</v>
      </c>
      <c r="B517" s="6"/>
      <c r="C517" s="13">
        <v>8809</v>
      </c>
      <c r="D517" s="12" t="s">
        <v>1250</v>
      </c>
      <c r="E517" s="408"/>
      <c r="F517" s="405"/>
      <c r="G517" s="268"/>
      <c r="H517" s="693"/>
      <c r="I517" s="130"/>
      <c r="J517" s="102" t="str">
        <f t="shared" si="89"/>
        <v/>
      </c>
      <c r="K517" s="129"/>
      <c r="N517" s="96"/>
      <c r="O517" s="96"/>
      <c r="S517" s="96"/>
      <c r="T517" s="96"/>
      <c r="V517" s="96"/>
      <c r="W517" s="96"/>
    </row>
    <row r="518" spans="1:25" s="132" customFormat="1" ht="24" hidden="1" customHeight="1">
      <c r="A518" s="147">
        <v>375</v>
      </c>
      <c r="B518" s="10">
        <v>8900</v>
      </c>
      <c r="C518" s="762" t="s">
        <v>1294</v>
      </c>
      <c r="D518" s="763"/>
      <c r="E518" s="607">
        <f>SUM(E519:E521)</f>
        <v>0</v>
      </c>
      <c r="F518" s="404">
        <f>SUM(F519:F521)</f>
        <v>0</v>
      </c>
      <c r="G518" s="266">
        <f>SUM(G519:G521)</f>
        <v>0</v>
      </c>
      <c r="H518" s="692">
        <f>SUM(H519:H521)</f>
        <v>0</v>
      </c>
      <c r="I518" s="266">
        <f>SUM(I519:I521)</f>
        <v>0</v>
      </c>
      <c r="J518" s="102" t="str">
        <f t="shared" si="89"/>
        <v/>
      </c>
      <c r="K518" s="129"/>
      <c r="P518" s="286"/>
      <c r="Y518" s="96"/>
    </row>
    <row r="519" spans="1:25" hidden="1">
      <c r="A519" s="148">
        <v>380</v>
      </c>
      <c r="B519" s="24"/>
      <c r="C519" s="15">
        <v>8901</v>
      </c>
      <c r="D519" s="8" t="s">
        <v>717</v>
      </c>
      <c r="E519" s="408"/>
      <c r="F519" s="418"/>
      <c r="G519" s="89"/>
      <c r="H519" s="701"/>
      <c r="I519" s="130"/>
      <c r="J519" s="102" t="str">
        <f t="shared" si="89"/>
        <v/>
      </c>
      <c r="K519" s="129"/>
      <c r="N519" s="96"/>
      <c r="O519" s="96"/>
      <c r="S519" s="96"/>
      <c r="T519" s="96"/>
      <c r="V519" s="96"/>
      <c r="W519" s="96"/>
    </row>
    <row r="520" spans="1:25" ht="31.2" hidden="1">
      <c r="A520" s="148">
        <v>385</v>
      </c>
      <c r="B520" s="24"/>
      <c r="C520" s="7">
        <v>8902</v>
      </c>
      <c r="D520" s="9" t="s">
        <v>718</v>
      </c>
      <c r="E520" s="408"/>
      <c r="F520" s="418"/>
      <c r="G520" s="89"/>
      <c r="H520" s="701"/>
      <c r="I520" s="130"/>
      <c r="J520" s="102" t="str">
        <f t="shared" si="89"/>
        <v/>
      </c>
      <c r="K520" s="129"/>
      <c r="N520" s="96"/>
      <c r="O520" s="96"/>
      <c r="S520" s="96"/>
      <c r="T520" s="96"/>
      <c r="V520" s="96"/>
      <c r="W520" s="96"/>
      <c r="Y520" s="132"/>
    </row>
    <row r="521" spans="1:25" hidden="1">
      <c r="A521" s="148">
        <v>390</v>
      </c>
      <c r="B521" s="24"/>
      <c r="C521" s="13">
        <v>8903</v>
      </c>
      <c r="D521" s="12" t="s">
        <v>291</v>
      </c>
      <c r="E521" s="408"/>
      <c r="F521" s="418"/>
      <c r="G521" s="89"/>
      <c r="H521" s="701"/>
      <c r="I521" s="130"/>
      <c r="J521" s="102" t="str">
        <f t="shared" si="89"/>
        <v/>
      </c>
      <c r="K521" s="129"/>
      <c r="N521" s="96"/>
      <c r="O521" s="96"/>
      <c r="S521" s="96"/>
      <c r="T521" s="96"/>
      <c r="V521" s="96"/>
      <c r="W521" s="96"/>
    </row>
    <row r="522" spans="1:25" s="132" customFormat="1" hidden="1">
      <c r="A522" s="147">
        <v>395</v>
      </c>
      <c r="B522" s="10">
        <v>9000</v>
      </c>
      <c r="C522" s="781" t="s">
        <v>1</v>
      </c>
      <c r="D522" s="781"/>
      <c r="E522" s="381"/>
      <c r="F522" s="384"/>
      <c r="G522" s="143"/>
      <c r="H522" s="671"/>
      <c r="I522" s="130"/>
      <c r="J522" s="102" t="str">
        <f t="shared" si="89"/>
        <v/>
      </c>
      <c r="K522" s="129"/>
      <c r="P522" s="286"/>
      <c r="Y522" s="96"/>
    </row>
    <row r="523" spans="1:25" s="132" customFormat="1" ht="33" hidden="1" customHeight="1">
      <c r="A523" s="147">
        <v>405</v>
      </c>
      <c r="B523" s="10">
        <v>9100</v>
      </c>
      <c r="C523" s="765" t="s">
        <v>719</v>
      </c>
      <c r="D523" s="765"/>
      <c r="E523" s="607">
        <f>SUM(E524:E527)</f>
        <v>0</v>
      </c>
      <c r="F523" s="404">
        <f>SUM(F524:F527)</f>
        <v>0</v>
      </c>
      <c r="G523" s="266">
        <f>SUM(G524:G527)</f>
        <v>0</v>
      </c>
      <c r="H523" s="692">
        <f>SUM(H524:H527)</f>
        <v>0</v>
      </c>
      <c r="I523" s="266">
        <f>SUM(I524:I527)</f>
        <v>0</v>
      </c>
      <c r="J523" s="102" t="str">
        <f t="shared" si="89"/>
        <v/>
      </c>
      <c r="K523" s="129"/>
      <c r="P523" s="286"/>
      <c r="Y523" s="96"/>
    </row>
    <row r="524" spans="1:25" ht="16.2" hidden="1">
      <c r="A524" s="148">
        <v>410</v>
      </c>
      <c r="B524" s="6"/>
      <c r="C524" s="15">
        <v>9111</v>
      </c>
      <c r="D524" s="18" t="s">
        <v>2</v>
      </c>
      <c r="E524" s="378"/>
      <c r="F524" s="380"/>
      <c r="G524" s="130"/>
      <c r="H524" s="670"/>
      <c r="I524" s="130"/>
      <c r="J524" s="102" t="str">
        <f t="shared" si="89"/>
        <v/>
      </c>
      <c r="K524" s="129"/>
      <c r="N524" s="96"/>
      <c r="O524" s="96"/>
      <c r="S524" s="96"/>
      <c r="T524" s="96"/>
      <c r="V524" s="96"/>
      <c r="W524" s="96"/>
      <c r="Y524" s="132"/>
    </row>
    <row r="525" spans="1:25" ht="16.2" hidden="1">
      <c r="A525" s="148">
        <v>415</v>
      </c>
      <c r="B525" s="6"/>
      <c r="C525" s="7">
        <v>9112</v>
      </c>
      <c r="D525" s="35" t="s">
        <v>3</v>
      </c>
      <c r="E525" s="378"/>
      <c r="F525" s="380"/>
      <c r="G525" s="130"/>
      <c r="H525" s="670"/>
      <c r="I525" s="130"/>
      <c r="J525" s="102" t="str">
        <f t="shared" si="89"/>
        <v/>
      </c>
      <c r="K525" s="129"/>
      <c r="N525" s="96"/>
      <c r="O525" s="96"/>
      <c r="S525" s="96"/>
      <c r="T525" s="96"/>
      <c r="V525" s="96"/>
      <c r="W525" s="96"/>
      <c r="Y525" s="132"/>
    </row>
    <row r="526" spans="1:25" ht="16.2" hidden="1">
      <c r="A526" s="148">
        <v>420</v>
      </c>
      <c r="B526" s="6"/>
      <c r="C526" s="7">
        <v>9121</v>
      </c>
      <c r="D526" s="35" t="s">
        <v>4</v>
      </c>
      <c r="E526" s="378"/>
      <c r="F526" s="380"/>
      <c r="G526" s="130"/>
      <c r="H526" s="670"/>
      <c r="I526" s="130"/>
      <c r="J526" s="102" t="str">
        <f t="shared" si="89"/>
        <v/>
      </c>
      <c r="K526" s="129"/>
      <c r="N526" s="96"/>
      <c r="O526" s="96"/>
      <c r="S526" s="96"/>
      <c r="T526" s="96"/>
      <c r="V526" s="96"/>
      <c r="W526" s="96"/>
    </row>
    <row r="527" spans="1:25" ht="16.2" hidden="1">
      <c r="A527" s="148">
        <v>425</v>
      </c>
      <c r="B527" s="6"/>
      <c r="C527" s="13">
        <v>9122</v>
      </c>
      <c r="D527" s="26" t="s">
        <v>5</v>
      </c>
      <c r="E527" s="378"/>
      <c r="F527" s="380"/>
      <c r="G527" s="130"/>
      <c r="H527" s="670"/>
      <c r="I527" s="130"/>
      <c r="J527" s="102" t="str">
        <f t="shared" si="89"/>
        <v/>
      </c>
      <c r="K527" s="129"/>
      <c r="N527" s="96"/>
      <c r="O527" s="96"/>
      <c r="S527" s="96"/>
      <c r="T527" s="96"/>
      <c r="V527" s="96"/>
      <c r="W527" s="96"/>
    </row>
    <row r="528" spans="1:25" s="132" customFormat="1" ht="31.5" hidden="1" customHeight="1">
      <c r="A528" s="147">
        <v>430</v>
      </c>
      <c r="B528" s="10">
        <v>9200</v>
      </c>
      <c r="C528" s="758" t="s">
        <v>6</v>
      </c>
      <c r="D528" s="759"/>
      <c r="E528" s="607">
        <f>+E529+E530</f>
        <v>0</v>
      </c>
      <c r="F528" s="404">
        <f>+F529+F530</f>
        <v>0</v>
      </c>
      <c r="G528" s="266">
        <f>+G529+G530</f>
        <v>0</v>
      </c>
      <c r="H528" s="692">
        <f>+H529+H530</f>
        <v>0</v>
      </c>
      <c r="I528" s="266">
        <f>+I529+I530</f>
        <v>0</v>
      </c>
      <c r="J528" s="102" t="str">
        <f t="shared" si="89"/>
        <v/>
      </c>
      <c r="K528" s="129"/>
      <c r="P528" s="286"/>
      <c r="Y528" s="96"/>
    </row>
    <row r="529" spans="1:25" ht="16.2" hidden="1">
      <c r="A529" s="148">
        <v>435</v>
      </c>
      <c r="B529" s="6"/>
      <c r="C529" s="15">
        <v>9201</v>
      </c>
      <c r="D529" s="8" t="s">
        <v>7</v>
      </c>
      <c r="E529" s="408"/>
      <c r="F529" s="405"/>
      <c r="G529" s="268"/>
      <c r="H529" s="693"/>
      <c r="I529" s="130"/>
      <c r="J529" s="102" t="str">
        <f t="shared" si="89"/>
        <v/>
      </c>
      <c r="K529" s="129"/>
      <c r="N529" s="96"/>
      <c r="O529" s="96"/>
      <c r="S529" s="96"/>
      <c r="T529" s="96"/>
      <c r="V529" s="96"/>
      <c r="W529" s="96"/>
    </row>
    <row r="530" spans="1:25" ht="16.2" hidden="1">
      <c r="A530" s="163">
        <v>440</v>
      </c>
      <c r="B530" s="6"/>
      <c r="C530" s="13">
        <v>9202</v>
      </c>
      <c r="D530" s="12" t="s">
        <v>8</v>
      </c>
      <c r="E530" s="408"/>
      <c r="F530" s="405"/>
      <c r="G530" s="268"/>
      <c r="H530" s="693"/>
      <c r="I530" s="130"/>
      <c r="J530" s="102" t="str">
        <f t="shared" si="89"/>
        <v/>
      </c>
      <c r="K530" s="129"/>
      <c r="N530" s="96"/>
      <c r="O530" s="96"/>
      <c r="S530" s="96"/>
      <c r="T530" s="96"/>
      <c r="V530" s="96"/>
      <c r="W530" s="96"/>
      <c r="Y530" s="132"/>
    </row>
    <row r="531" spans="1:25" s="132" customFormat="1" ht="16.2">
      <c r="A531" s="216">
        <v>445</v>
      </c>
      <c r="B531" s="10">
        <v>9300</v>
      </c>
      <c r="C531" s="747" t="s">
        <v>9</v>
      </c>
      <c r="D531" s="747"/>
      <c r="E531" s="607">
        <f>SUM(E532:E552)</f>
        <v>0</v>
      </c>
      <c r="F531" s="404">
        <f>SUM(F532:F552)</f>
        <v>-3200</v>
      </c>
      <c r="G531" s="266">
        <f>SUM(G532:G552)</f>
        <v>-3200</v>
      </c>
      <c r="H531" s="692">
        <f>SUM(H532:H552)</f>
        <v>-3200</v>
      </c>
      <c r="I531" s="266">
        <f>SUM(I532:I552)</f>
        <v>-3200</v>
      </c>
      <c r="J531" s="102">
        <f t="shared" si="89"/>
        <v>1</v>
      </c>
      <c r="K531" s="129"/>
      <c r="P531" s="286"/>
      <c r="Y531" s="96"/>
    </row>
    <row r="532" spans="1:25" ht="16.2" hidden="1">
      <c r="A532" s="163">
        <v>450</v>
      </c>
      <c r="B532" s="6"/>
      <c r="C532" s="15">
        <v>9301</v>
      </c>
      <c r="D532" s="18" t="s">
        <v>720</v>
      </c>
      <c r="E532" s="408"/>
      <c r="F532" s="405"/>
      <c r="G532" s="268"/>
      <c r="H532" s="693"/>
      <c r="I532" s="130"/>
      <c r="J532" s="102" t="str">
        <f t="shared" si="89"/>
        <v/>
      </c>
      <c r="K532" s="129"/>
      <c r="N532" s="96"/>
      <c r="O532" s="96"/>
      <c r="S532" s="96"/>
      <c r="T532" s="96"/>
      <c r="V532" s="96"/>
      <c r="W532" s="96"/>
    </row>
    <row r="533" spans="1:25" ht="30.75" hidden="1" customHeight="1">
      <c r="A533" s="163">
        <v>450</v>
      </c>
      <c r="B533" s="6"/>
      <c r="C533" s="7">
        <v>9310</v>
      </c>
      <c r="D533" s="472" t="s">
        <v>10</v>
      </c>
      <c r="E533" s="408"/>
      <c r="F533" s="405"/>
      <c r="G533" s="268"/>
      <c r="H533" s="693"/>
      <c r="I533" s="130"/>
      <c r="J533" s="102" t="str">
        <f t="shared" si="89"/>
        <v/>
      </c>
      <c r="K533" s="129"/>
      <c r="N533" s="96"/>
      <c r="O533" s="96"/>
      <c r="S533" s="96"/>
      <c r="T533" s="96"/>
      <c r="V533" s="96"/>
      <c r="W533" s="96"/>
    </row>
    <row r="534" spans="1:25" s="161" customFormat="1" ht="16.2">
      <c r="A534" s="292">
        <v>451</v>
      </c>
      <c r="B534" s="6"/>
      <c r="C534" s="90">
        <v>9317</v>
      </c>
      <c r="D534" s="413" t="s">
        <v>721</v>
      </c>
      <c r="E534" s="408"/>
      <c r="F534" s="405">
        <v>-3200</v>
      </c>
      <c r="G534" s="268">
        <v>-3200</v>
      </c>
      <c r="H534" s="693">
        <v>-3200</v>
      </c>
      <c r="I534" s="130">
        <v>-3200</v>
      </c>
      <c r="J534" s="102">
        <f t="shared" si="89"/>
        <v>1</v>
      </c>
      <c r="K534" s="129"/>
      <c r="Y534" s="132"/>
    </row>
    <row r="535" spans="1:25" s="161" customFormat="1" hidden="1">
      <c r="A535" s="292">
        <v>452</v>
      </c>
      <c r="B535" s="6"/>
      <c r="C535" s="90">
        <v>9318</v>
      </c>
      <c r="D535" s="413" t="s">
        <v>722</v>
      </c>
      <c r="E535" s="408"/>
      <c r="F535" s="405"/>
      <c r="G535" s="268"/>
      <c r="H535" s="693"/>
      <c r="I535" s="130"/>
      <c r="J535" s="102" t="str">
        <f t="shared" si="89"/>
        <v/>
      </c>
      <c r="K535" s="129"/>
      <c r="Y535" s="96"/>
    </row>
    <row r="536" spans="1:25" ht="32.4" hidden="1">
      <c r="A536" s="265">
        <v>456</v>
      </c>
      <c r="B536" s="6"/>
      <c r="C536" s="7">
        <v>9321</v>
      </c>
      <c r="D536" s="29" t="s">
        <v>11</v>
      </c>
      <c r="E536" s="408"/>
      <c r="F536" s="405"/>
      <c r="G536" s="268"/>
      <c r="H536" s="693"/>
      <c r="I536" s="130"/>
      <c r="J536" s="102" t="str">
        <f t="shared" si="89"/>
        <v/>
      </c>
      <c r="K536" s="129"/>
      <c r="N536" s="96"/>
      <c r="O536" s="96"/>
      <c r="S536" s="96"/>
      <c r="T536" s="96"/>
      <c r="V536" s="96"/>
      <c r="W536" s="96"/>
      <c r="Y536" s="161"/>
    </row>
    <row r="537" spans="1:25" ht="32.4" hidden="1">
      <c r="A537" s="265">
        <v>457</v>
      </c>
      <c r="B537" s="6"/>
      <c r="C537" s="7">
        <v>9322</v>
      </c>
      <c r="D537" s="29" t="s">
        <v>734</v>
      </c>
      <c r="E537" s="408"/>
      <c r="F537" s="405"/>
      <c r="G537" s="268"/>
      <c r="H537" s="693"/>
      <c r="I537" s="130"/>
      <c r="J537" s="102" t="str">
        <f t="shared" si="89"/>
        <v/>
      </c>
      <c r="K537" s="129"/>
      <c r="N537" s="96"/>
      <c r="O537" s="96"/>
      <c r="S537" s="96"/>
      <c r="T537" s="96"/>
      <c r="V537" s="96"/>
      <c r="W537" s="96"/>
      <c r="Y537" s="161"/>
    </row>
    <row r="538" spans="1:25" ht="32.4" hidden="1">
      <c r="A538" s="265">
        <v>458</v>
      </c>
      <c r="B538" s="6"/>
      <c r="C538" s="7">
        <v>9323</v>
      </c>
      <c r="D538" s="29" t="s">
        <v>735</v>
      </c>
      <c r="E538" s="408"/>
      <c r="F538" s="405"/>
      <c r="G538" s="268"/>
      <c r="H538" s="693"/>
      <c r="I538" s="130"/>
      <c r="J538" s="102" t="str">
        <f t="shared" si="89"/>
        <v/>
      </c>
      <c r="K538" s="129"/>
      <c r="N538" s="96"/>
      <c r="O538" s="96"/>
      <c r="S538" s="96"/>
      <c r="T538" s="96"/>
      <c r="V538" s="96"/>
      <c r="W538" s="96"/>
    </row>
    <row r="539" spans="1:25" ht="32.4" hidden="1">
      <c r="A539" s="265">
        <v>459</v>
      </c>
      <c r="B539" s="6"/>
      <c r="C539" s="7">
        <v>9324</v>
      </c>
      <c r="D539" s="29" t="s">
        <v>736</v>
      </c>
      <c r="E539" s="408"/>
      <c r="F539" s="405"/>
      <c r="G539" s="268"/>
      <c r="H539" s="693"/>
      <c r="I539" s="130"/>
      <c r="J539" s="102" t="str">
        <f t="shared" si="89"/>
        <v/>
      </c>
      <c r="K539" s="129"/>
      <c r="N539" s="96"/>
      <c r="O539" s="96"/>
      <c r="S539" s="96"/>
      <c r="T539" s="96"/>
      <c r="V539" s="96"/>
      <c r="W539" s="96"/>
    </row>
    <row r="540" spans="1:25" ht="16.2" hidden="1">
      <c r="A540" s="265">
        <v>460</v>
      </c>
      <c r="B540" s="6"/>
      <c r="C540" s="7">
        <v>9325</v>
      </c>
      <c r="D540" s="29" t="s">
        <v>737</v>
      </c>
      <c r="E540" s="408"/>
      <c r="F540" s="405"/>
      <c r="G540" s="268"/>
      <c r="H540" s="693"/>
      <c r="I540" s="130"/>
      <c r="J540" s="102" t="str">
        <f t="shared" si="89"/>
        <v/>
      </c>
      <c r="K540" s="129"/>
      <c r="N540" s="96"/>
      <c r="O540" s="96"/>
      <c r="S540" s="96"/>
      <c r="T540" s="96"/>
      <c r="V540" s="96"/>
      <c r="W540" s="96"/>
    </row>
    <row r="541" spans="1:25" ht="16.2" hidden="1">
      <c r="A541" s="265">
        <v>461</v>
      </c>
      <c r="B541" s="6"/>
      <c r="C541" s="7">
        <v>9326</v>
      </c>
      <c r="D541" s="29" t="s">
        <v>738</v>
      </c>
      <c r="E541" s="408"/>
      <c r="F541" s="405"/>
      <c r="G541" s="268"/>
      <c r="H541" s="693"/>
      <c r="I541" s="130"/>
      <c r="J541" s="102" t="str">
        <f t="shared" si="89"/>
        <v/>
      </c>
      <c r="K541" s="129"/>
      <c r="N541" s="96"/>
      <c r="O541" s="96"/>
      <c r="S541" s="96"/>
      <c r="T541" s="96"/>
      <c r="V541" s="96"/>
      <c r="W541" s="96"/>
    </row>
    <row r="542" spans="1:25" ht="30.75" hidden="1" customHeight="1">
      <c r="A542" s="163"/>
      <c r="B542" s="6"/>
      <c r="C542" s="7">
        <v>9327</v>
      </c>
      <c r="D542" s="29" t="s">
        <v>739</v>
      </c>
      <c r="E542" s="408"/>
      <c r="F542" s="405"/>
      <c r="G542" s="268"/>
      <c r="H542" s="693"/>
      <c r="I542" s="130"/>
      <c r="J542" s="102" t="str">
        <f t="shared" si="89"/>
        <v/>
      </c>
      <c r="K542" s="129"/>
      <c r="N542" s="96"/>
      <c r="O542" s="96"/>
      <c r="S542" s="96"/>
      <c r="T542" s="96"/>
      <c r="V542" s="96"/>
      <c r="W542" s="96"/>
    </row>
    <row r="543" spans="1:25" ht="16.2" hidden="1">
      <c r="A543" s="163"/>
      <c r="B543" s="6"/>
      <c r="C543" s="7">
        <v>9328</v>
      </c>
      <c r="D543" s="29" t="s">
        <v>740</v>
      </c>
      <c r="E543" s="408"/>
      <c r="F543" s="405"/>
      <c r="G543" s="268"/>
      <c r="H543" s="693"/>
      <c r="I543" s="130"/>
      <c r="J543" s="102" t="str">
        <f t="shared" si="89"/>
        <v/>
      </c>
      <c r="K543" s="129"/>
      <c r="N543" s="96"/>
      <c r="O543" s="96"/>
      <c r="S543" s="96"/>
      <c r="T543" s="96"/>
      <c r="V543" s="96"/>
      <c r="W543" s="96"/>
    </row>
    <row r="544" spans="1:25" ht="31.2" hidden="1">
      <c r="A544" s="265">
        <v>462</v>
      </c>
      <c r="B544" s="6"/>
      <c r="C544" s="7">
        <v>9330</v>
      </c>
      <c r="D544" s="9" t="s">
        <v>741</v>
      </c>
      <c r="E544" s="408"/>
      <c r="F544" s="405"/>
      <c r="G544" s="268"/>
      <c r="H544" s="693"/>
      <c r="I544" s="130"/>
      <c r="J544" s="102" t="str">
        <f t="shared" si="89"/>
        <v/>
      </c>
      <c r="K544" s="129"/>
      <c r="N544" s="96"/>
      <c r="O544" s="96"/>
      <c r="S544" s="96"/>
      <c r="T544" s="96"/>
      <c r="V544" s="96"/>
      <c r="W544" s="96"/>
    </row>
    <row r="545" spans="1:25" ht="32.4" hidden="1">
      <c r="A545" s="163"/>
      <c r="B545" s="6"/>
      <c r="C545" s="7">
        <v>9336</v>
      </c>
      <c r="D545" s="29" t="s">
        <v>723</v>
      </c>
      <c r="E545" s="408"/>
      <c r="F545" s="405"/>
      <c r="G545" s="268"/>
      <c r="H545" s="693"/>
      <c r="I545" s="130"/>
      <c r="J545" s="102" t="str">
        <f t="shared" si="89"/>
        <v/>
      </c>
      <c r="K545" s="129"/>
      <c r="N545" s="96"/>
      <c r="O545" s="96"/>
      <c r="S545" s="96"/>
      <c r="T545" s="96"/>
      <c r="V545" s="96"/>
      <c r="W545" s="96"/>
    </row>
    <row r="546" spans="1:25" ht="31.2" hidden="1">
      <c r="A546" s="265">
        <v>462</v>
      </c>
      <c r="B546" s="6"/>
      <c r="C546" s="7">
        <v>9337</v>
      </c>
      <c r="D546" s="9" t="s">
        <v>724</v>
      </c>
      <c r="E546" s="408"/>
      <c r="F546" s="405"/>
      <c r="G546" s="268"/>
      <c r="H546" s="693"/>
      <c r="I546" s="130"/>
      <c r="J546" s="102" t="str">
        <f t="shared" si="89"/>
        <v/>
      </c>
      <c r="K546" s="129"/>
      <c r="N546" s="96"/>
      <c r="O546" s="96"/>
      <c r="S546" s="96"/>
      <c r="T546" s="96"/>
      <c r="V546" s="96"/>
      <c r="W546" s="96"/>
    </row>
    <row r="547" spans="1:25" ht="16.2" hidden="1">
      <c r="A547" s="163"/>
      <c r="B547" s="6"/>
      <c r="C547" s="7">
        <v>9338</v>
      </c>
      <c r="D547" s="29" t="s">
        <v>292</v>
      </c>
      <c r="E547" s="408"/>
      <c r="F547" s="405"/>
      <c r="G547" s="268"/>
      <c r="H547" s="693"/>
      <c r="I547" s="130"/>
      <c r="J547" s="102" t="str">
        <f t="shared" si="89"/>
        <v/>
      </c>
      <c r="K547" s="129"/>
      <c r="N547" s="96"/>
      <c r="O547" s="96"/>
      <c r="S547" s="96"/>
      <c r="T547" s="96"/>
      <c r="V547" s="96"/>
      <c r="W547" s="96"/>
    </row>
    <row r="548" spans="1:25" hidden="1">
      <c r="A548" s="265">
        <v>462</v>
      </c>
      <c r="B548" s="6"/>
      <c r="C548" s="7">
        <v>9339</v>
      </c>
      <c r="D548" s="9" t="s">
        <v>293</v>
      </c>
      <c r="E548" s="408"/>
      <c r="F548" s="405"/>
      <c r="G548" s="268"/>
      <c r="H548" s="693"/>
      <c r="I548" s="130"/>
      <c r="J548" s="102" t="str">
        <f t="shared" si="89"/>
        <v/>
      </c>
      <c r="K548" s="129"/>
      <c r="N548" s="96"/>
      <c r="O548" s="96"/>
      <c r="S548" s="96"/>
      <c r="T548" s="96"/>
      <c r="V548" s="96"/>
      <c r="W548" s="96"/>
    </row>
    <row r="549" spans="1:25" ht="16.2" hidden="1">
      <c r="A549" s="163"/>
      <c r="B549" s="6"/>
      <c r="C549" s="7">
        <v>9355</v>
      </c>
      <c r="D549" s="29" t="s">
        <v>725</v>
      </c>
      <c r="E549" s="613"/>
      <c r="F549" s="612"/>
      <c r="G549" s="610"/>
      <c r="H549" s="715"/>
      <c r="I549" s="431"/>
      <c r="J549" s="102" t="str">
        <f t="shared" si="89"/>
        <v/>
      </c>
      <c r="K549" s="129"/>
      <c r="N549" s="96"/>
      <c r="O549" s="96"/>
      <c r="S549" s="96"/>
      <c r="T549" s="96"/>
      <c r="V549" s="96"/>
      <c r="W549" s="96"/>
    </row>
    <row r="550" spans="1:25" hidden="1">
      <c r="A550" s="265">
        <v>462</v>
      </c>
      <c r="B550" s="6"/>
      <c r="C550" s="7">
        <v>9356</v>
      </c>
      <c r="D550" s="9" t="s">
        <v>726</v>
      </c>
      <c r="E550" s="613"/>
      <c r="F550" s="612"/>
      <c r="G550" s="610"/>
      <c r="H550" s="715"/>
      <c r="I550" s="431"/>
      <c r="J550" s="102" t="str">
        <f t="shared" si="89"/>
        <v/>
      </c>
      <c r="K550" s="129"/>
      <c r="N550" s="96"/>
      <c r="O550" s="96"/>
      <c r="S550" s="96"/>
      <c r="T550" s="96"/>
      <c r="V550" s="96"/>
      <c r="W550" s="96"/>
    </row>
    <row r="551" spans="1:25" hidden="1">
      <c r="A551" s="265">
        <v>462</v>
      </c>
      <c r="B551" s="6"/>
      <c r="C551" s="7">
        <v>9395</v>
      </c>
      <c r="D551" s="9" t="s">
        <v>727</v>
      </c>
      <c r="E551" s="408"/>
      <c r="F551" s="405"/>
      <c r="G551" s="268"/>
      <c r="H551" s="693"/>
      <c r="I551" s="130"/>
      <c r="J551" s="102" t="str">
        <f t="shared" si="89"/>
        <v/>
      </c>
      <c r="K551" s="129"/>
      <c r="N551" s="96"/>
      <c r="O551" s="96"/>
      <c r="S551" s="96"/>
      <c r="T551" s="96"/>
      <c r="V551" s="96"/>
      <c r="W551" s="96"/>
    </row>
    <row r="552" spans="1:25" ht="16.2" hidden="1">
      <c r="A552" s="163">
        <v>465</v>
      </c>
      <c r="B552" s="6"/>
      <c r="C552" s="13">
        <v>9396</v>
      </c>
      <c r="D552" s="26" t="s">
        <v>728</v>
      </c>
      <c r="E552" s="408"/>
      <c r="F552" s="405"/>
      <c r="G552" s="268"/>
      <c r="H552" s="693"/>
      <c r="I552" s="130"/>
      <c r="J552" s="102" t="str">
        <f t="shared" si="89"/>
        <v/>
      </c>
      <c r="K552" s="129"/>
      <c r="N552" s="96"/>
      <c r="O552" s="96"/>
      <c r="S552" s="96"/>
      <c r="T552" s="96"/>
      <c r="V552" s="96"/>
      <c r="W552" s="96"/>
    </row>
    <row r="553" spans="1:25" s="132" customFormat="1" ht="31.5" customHeight="1">
      <c r="A553" s="216">
        <v>470</v>
      </c>
      <c r="B553" s="10">
        <v>9500</v>
      </c>
      <c r="C553" s="758" t="s">
        <v>742</v>
      </c>
      <c r="D553" s="758"/>
      <c r="E553" s="607">
        <f>SUM(E554:E572)</f>
        <v>0</v>
      </c>
      <c r="F553" s="404">
        <f>SUM(F554:F572)</f>
        <v>189832</v>
      </c>
      <c r="G553" s="266">
        <f>SUM(G554:G572)</f>
        <v>0</v>
      </c>
      <c r="H553" s="692">
        <f>SUM(H554:H572)</f>
        <v>0</v>
      </c>
      <c r="I553" s="266">
        <f>SUM(I554:I572)</f>
        <v>0</v>
      </c>
      <c r="J553" s="102" t="str">
        <f t="shared" si="89"/>
        <v/>
      </c>
      <c r="K553" s="129"/>
      <c r="P553" s="286"/>
      <c r="Y553" s="96"/>
    </row>
    <row r="554" spans="1:25" ht="16.2" hidden="1">
      <c r="A554" s="163">
        <v>475</v>
      </c>
      <c r="B554" s="6"/>
      <c r="C554" s="15">
        <v>9501</v>
      </c>
      <c r="D554" s="18" t="s">
        <v>743</v>
      </c>
      <c r="E554" s="378"/>
      <c r="F554" s="380"/>
      <c r="G554" s="130"/>
      <c r="H554" s="670"/>
      <c r="I554" s="130"/>
      <c r="J554" s="102" t="str">
        <f t="shared" si="89"/>
        <v/>
      </c>
      <c r="K554" s="129"/>
      <c r="N554" s="96"/>
      <c r="O554" s="96"/>
      <c r="S554" s="96"/>
      <c r="T554" s="96"/>
      <c r="V554" s="96"/>
      <c r="W554" s="96"/>
    </row>
    <row r="555" spans="1:25" ht="34.5" customHeight="1" thickBot="1">
      <c r="A555" s="163">
        <v>480</v>
      </c>
      <c r="B555" s="6"/>
      <c r="C555" s="7">
        <v>9502</v>
      </c>
      <c r="D555" s="35" t="s">
        <v>744</v>
      </c>
      <c r="E555" s="378"/>
      <c r="F555" s="380">
        <v>189832</v>
      </c>
      <c r="G555" s="130"/>
      <c r="H555" s="670"/>
      <c r="I555" s="130"/>
      <c r="J555" s="102" t="str">
        <f t="shared" si="89"/>
        <v/>
      </c>
      <c r="K555" s="129"/>
      <c r="N555" s="96"/>
      <c r="O555" s="96"/>
      <c r="S555" s="96"/>
      <c r="T555" s="96"/>
      <c r="V555" s="96"/>
      <c r="W555" s="96"/>
      <c r="Y555" s="132"/>
    </row>
    <row r="556" spans="1:25" ht="16.8" hidden="1" thickBot="1">
      <c r="A556" s="163">
        <v>485</v>
      </c>
      <c r="B556" s="6"/>
      <c r="C556" s="7">
        <v>9503</v>
      </c>
      <c r="D556" s="35" t="s">
        <v>745</v>
      </c>
      <c r="E556" s="378"/>
      <c r="F556" s="380"/>
      <c r="G556" s="130"/>
      <c r="H556" s="670"/>
      <c r="I556" s="130"/>
      <c r="J556" s="102" t="str">
        <f t="shared" si="89"/>
        <v/>
      </c>
      <c r="K556" s="129"/>
      <c r="N556" s="96"/>
      <c r="O556" s="96"/>
      <c r="S556" s="96"/>
      <c r="T556" s="96"/>
      <c r="V556" s="96"/>
      <c r="W556" s="96"/>
    </row>
    <row r="557" spans="1:25" ht="32.4" hidden="1" thickBot="1">
      <c r="A557" s="163">
        <v>490</v>
      </c>
      <c r="B557" s="6"/>
      <c r="C557" s="7">
        <v>9504</v>
      </c>
      <c r="D557" s="35" t="s">
        <v>746</v>
      </c>
      <c r="E557" s="378"/>
      <c r="F557" s="380"/>
      <c r="G557" s="130"/>
      <c r="H557" s="670"/>
      <c r="I557" s="130"/>
      <c r="J557" s="102" t="str">
        <f t="shared" si="89"/>
        <v/>
      </c>
      <c r="K557" s="129"/>
      <c r="N557" s="96"/>
      <c r="O557" s="96"/>
      <c r="S557" s="96"/>
      <c r="T557" s="96"/>
      <c r="V557" s="96"/>
      <c r="W557" s="96"/>
    </row>
    <row r="558" spans="1:25" ht="16.8" hidden="1" thickBot="1">
      <c r="A558" s="163">
        <v>495</v>
      </c>
      <c r="B558" s="6"/>
      <c r="C558" s="7">
        <v>9505</v>
      </c>
      <c r="D558" s="35" t="s">
        <v>747</v>
      </c>
      <c r="E558" s="378"/>
      <c r="F558" s="380"/>
      <c r="G558" s="130"/>
      <c r="H558" s="670"/>
      <c r="I558" s="130"/>
      <c r="J558" s="102" t="str">
        <f t="shared" si="89"/>
        <v/>
      </c>
      <c r="K558" s="129"/>
      <c r="N558" s="96"/>
      <c r="O558" s="96"/>
      <c r="S558" s="96"/>
      <c r="T558" s="96"/>
      <c r="V558" s="96"/>
      <c r="W558" s="96"/>
    </row>
    <row r="559" spans="1:25" ht="16.8" hidden="1" thickBot="1">
      <c r="A559" s="163">
        <v>500</v>
      </c>
      <c r="B559" s="6"/>
      <c r="C559" s="7">
        <v>9506</v>
      </c>
      <c r="D559" s="35" t="s">
        <v>748</v>
      </c>
      <c r="E559" s="378"/>
      <c r="F559" s="380"/>
      <c r="G559" s="130"/>
      <c r="H559" s="670"/>
      <c r="I559" s="130"/>
      <c r="J559" s="102" t="str">
        <f t="shared" si="89"/>
        <v/>
      </c>
      <c r="K559" s="129"/>
      <c r="N559" s="96"/>
      <c r="O559" s="96"/>
      <c r="S559" s="96"/>
      <c r="T559" s="96"/>
      <c r="V559" s="96"/>
      <c r="W559" s="96"/>
    </row>
    <row r="560" spans="1:25" ht="16.8" hidden="1" thickBot="1">
      <c r="A560" s="163">
        <v>505</v>
      </c>
      <c r="B560" s="6"/>
      <c r="C560" s="7">
        <v>9507</v>
      </c>
      <c r="D560" s="35" t="s">
        <v>749</v>
      </c>
      <c r="E560" s="378"/>
      <c r="F560" s="380"/>
      <c r="G560" s="130"/>
      <c r="H560" s="670"/>
      <c r="I560" s="130"/>
      <c r="J560" s="102" t="str">
        <f t="shared" si="89"/>
        <v/>
      </c>
      <c r="K560" s="129"/>
      <c r="N560" s="96"/>
      <c r="O560" s="96"/>
      <c r="S560" s="96"/>
      <c r="T560" s="96"/>
      <c r="V560" s="96"/>
      <c r="W560" s="96"/>
    </row>
    <row r="561" spans="1:25" ht="16.8" hidden="1" thickBot="1">
      <c r="A561" s="163">
        <v>510</v>
      </c>
      <c r="B561" s="6"/>
      <c r="C561" s="7">
        <v>9508</v>
      </c>
      <c r="D561" s="35" t="s">
        <v>750</v>
      </c>
      <c r="E561" s="378"/>
      <c r="F561" s="380"/>
      <c r="G561" s="130"/>
      <c r="H561" s="670"/>
      <c r="I561" s="130"/>
      <c r="J561" s="102" t="str">
        <f t="shared" si="89"/>
        <v/>
      </c>
      <c r="K561" s="129"/>
      <c r="N561" s="96"/>
      <c r="O561" s="96"/>
      <c r="S561" s="96"/>
      <c r="T561" s="96"/>
      <c r="V561" s="96"/>
      <c r="W561" s="96"/>
    </row>
    <row r="562" spans="1:25" ht="16.8" hidden="1" thickBot="1">
      <c r="A562" s="163">
        <v>515</v>
      </c>
      <c r="B562" s="6"/>
      <c r="C562" s="7">
        <v>9509</v>
      </c>
      <c r="D562" s="35" t="s">
        <v>751</v>
      </c>
      <c r="E562" s="378"/>
      <c r="F562" s="380"/>
      <c r="G562" s="130"/>
      <c r="H562" s="670"/>
      <c r="I562" s="130"/>
      <c r="J562" s="102" t="str">
        <f t="shared" si="89"/>
        <v/>
      </c>
      <c r="K562" s="129"/>
      <c r="N562" s="96"/>
      <c r="O562" s="96"/>
      <c r="S562" s="96"/>
      <c r="T562" s="96"/>
      <c r="V562" s="96"/>
      <c r="W562" s="96"/>
    </row>
    <row r="563" spans="1:25" ht="32.4" hidden="1" thickBot="1">
      <c r="A563" s="163">
        <v>520</v>
      </c>
      <c r="B563" s="6"/>
      <c r="C563" s="7">
        <v>9510</v>
      </c>
      <c r="D563" s="35" t="s">
        <v>752</v>
      </c>
      <c r="E563" s="378"/>
      <c r="F563" s="380"/>
      <c r="G563" s="130"/>
      <c r="H563" s="670"/>
      <c r="I563" s="130"/>
      <c r="J563" s="102" t="str">
        <f t="shared" si="89"/>
        <v/>
      </c>
      <c r="K563" s="129"/>
      <c r="N563" s="96"/>
      <c r="O563" s="96"/>
      <c r="S563" s="96"/>
      <c r="T563" s="96"/>
      <c r="V563" s="96"/>
      <c r="W563" s="96"/>
    </row>
    <row r="564" spans="1:25" ht="16.8" hidden="1" thickBot="1">
      <c r="A564" s="163">
        <v>525</v>
      </c>
      <c r="B564" s="6"/>
      <c r="C564" s="7">
        <v>9511</v>
      </c>
      <c r="D564" s="35" t="s">
        <v>753</v>
      </c>
      <c r="E564" s="378"/>
      <c r="F564" s="380"/>
      <c r="G564" s="130"/>
      <c r="H564" s="670"/>
      <c r="I564" s="130"/>
      <c r="J564" s="102" t="str">
        <f t="shared" si="89"/>
        <v/>
      </c>
      <c r="K564" s="129"/>
      <c r="N564" s="96"/>
      <c r="O564" s="96"/>
      <c r="S564" s="96"/>
      <c r="T564" s="96"/>
      <c r="V564" s="96"/>
      <c r="W564" s="96"/>
    </row>
    <row r="565" spans="1:25" ht="16.8" hidden="1" thickBot="1">
      <c r="A565" s="163">
        <v>530</v>
      </c>
      <c r="B565" s="6"/>
      <c r="C565" s="7">
        <v>9512</v>
      </c>
      <c r="D565" s="35" t="s">
        <v>754</v>
      </c>
      <c r="E565" s="378"/>
      <c r="F565" s="380"/>
      <c r="G565" s="130"/>
      <c r="H565" s="670"/>
      <c r="I565" s="130"/>
      <c r="J565" s="102" t="str">
        <f t="shared" si="89"/>
        <v/>
      </c>
      <c r="K565" s="129"/>
      <c r="N565" s="96"/>
      <c r="O565" s="96"/>
      <c r="S565" s="96"/>
      <c r="T565" s="96"/>
      <c r="V565" s="96"/>
      <c r="W565" s="96"/>
    </row>
    <row r="566" spans="1:25" ht="16.8" hidden="1" thickBot="1">
      <c r="A566" s="163">
        <v>535</v>
      </c>
      <c r="B566" s="6"/>
      <c r="C566" s="7">
        <v>9513</v>
      </c>
      <c r="D566" s="9" t="s">
        <v>755</v>
      </c>
      <c r="E566" s="408"/>
      <c r="F566" s="405"/>
      <c r="G566" s="268"/>
      <c r="H566" s="693"/>
      <c r="I566" s="130"/>
      <c r="J566" s="102" t="str">
        <f t="shared" si="89"/>
        <v/>
      </c>
      <c r="K566" s="129"/>
      <c r="N566" s="96"/>
      <c r="O566" s="96"/>
      <c r="S566" s="96"/>
      <c r="T566" s="96"/>
      <c r="V566" s="96"/>
      <c r="W566" s="96"/>
    </row>
    <row r="567" spans="1:25" ht="33" hidden="1" thickBot="1">
      <c r="A567" s="163">
        <v>540</v>
      </c>
      <c r="B567" s="6"/>
      <c r="C567" s="91">
        <v>9514</v>
      </c>
      <c r="D567" s="92" t="s">
        <v>756</v>
      </c>
      <c r="E567" s="408"/>
      <c r="F567" s="405"/>
      <c r="G567" s="268"/>
      <c r="H567" s="693"/>
      <c r="I567" s="130"/>
      <c r="J567" s="102" t="str">
        <f t="shared" si="89"/>
        <v/>
      </c>
      <c r="K567" s="129"/>
      <c r="N567" s="96"/>
      <c r="O567" s="96"/>
      <c r="S567" s="96"/>
      <c r="T567" s="96"/>
      <c r="V567" s="96"/>
      <c r="W567" s="96"/>
    </row>
    <row r="568" spans="1:25" ht="32.4" hidden="1" thickBot="1">
      <c r="A568" s="163">
        <v>545</v>
      </c>
      <c r="B568" s="6"/>
      <c r="C568" s="7">
        <v>9521</v>
      </c>
      <c r="D568" s="35" t="s">
        <v>757</v>
      </c>
      <c r="E568" s="378"/>
      <c r="F568" s="380"/>
      <c r="G568" s="130"/>
      <c r="H568" s="670"/>
      <c r="I568" s="130"/>
      <c r="J568" s="102" t="str">
        <f t="shared" si="89"/>
        <v/>
      </c>
      <c r="K568" s="129"/>
      <c r="N568" s="96"/>
      <c r="O568" s="96"/>
      <c r="S568" s="96"/>
      <c r="T568" s="96"/>
      <c r="V568" s="96"/>
      <c r="W568" s="96"/>
    </row>
    <row r="569" spans="1:25" ht="16.8" hidden="1" thickBot="1">
      <c r="A569" s="163">
        <v>550</v>
      </c>
      <c r="B569" s="6"/>
      <c r="C569" s="7">
        <v>9522</v>
      </c>
      <c r="D569" s="29" t="s">
        <v>758</v>
      </c>
      <c r="E569" s="378"/>
      <c r="F569" s="380"/>
      <c r="G569" s="130"/>
      <c r="H569" s="670"/>
      <c r="I569" s="130"/>
      <c r="J569" s="102" t="str">
        <f t="shared" si="89"/>
        <v/>
      </c>
      <c r="K569" s="129"/>
      <c r="N569" s="96"/>
      <c r="O569" s="96"/>
      <c r="S569" s="96"/>
      <c r="T569" s="96"/>
      <c r="V569" s="96"/>
      <c r="W569" s="96"/>
    </row>
    <row r="570" spans="1:25" ht="16.8" hidden="1" thickBot="1">
      <c r="A570" s="163">
        <v>555</v>
      </c>
      <c r="B570" s="6"/>
      <c r="C570" s="7">
        <v>9528</v>
      </c>
      <c r="D570" s="29" t="s">
        <v>759</v>
      </c>
      <c r="E570" s="378"/>
      <c r="F570" s="380"/>
      <c r="G570" s="130"/>
      <c r="H570" s="670"/>
      <c r="I570" s="130"/>
      <c r="J570" s="102" t="str">
        <f t="shared" si="89"/>
        <v/>
      </c>
      <c r="K570" s="129"/>
      <c r="N570" s="96"/>
      <c r="O570" s="96"/>
      <c r="S570" s="96"/>
      <c r="T570" s="96"/>
      <c r="V570" s="96"/>
      <c r="W570" s="96"/>
    </row>
    <row r="571" spans="1:25" ht="16.8" hidden="1" thickBot="1">
      <c r="A571" s="163">
        <v>560</v>
      </c>
      <c r="B571" s="6"/>
      <c r="C571" s="13">
        <v>9529</v>
      </c>
      <c r="D571" s="26" t="s">
        <v>760</v>
      </c>
      <c r="E571" s="378"/>
      <c r="F571" s="380"/>
      <c r="G571" s="130"/>
      <c r="H571" s="670"/>
      <c r="I571" s="130"/>
      <c r="J571" s="102" t="str">
        <f t="shared" si="89"/>
        <v/>
      </c>
      <c r="K571" s="129"/>
      <c r="N571" s="96"/>
      <c r="O571" s="96"/>
      <c r="S571" s="96"/>
      <c r="T571" s="96"/>
      <c r="V571" s="96"/>
      <c r="W571" s="96"/>
    </row>
    <row r="572" spans="1:25" ht="33" hidden="1" thickBot="1">
      <c r="A572" s="163">
        <v>561</v>
      </c>
      <c r="B572" s="6"/>
      <c r="C572" s="13">
        <v>9549</v>
      </c>
      <c r="D572" s="26" t="s">
        <v>761</v>
      </c>
      <c r="E572" s="378"/>
      <c r="F572" s="380"/>
      <c r="G572" s="130"/>
      <c r="H572" s="670"/>
      <c r="I572" s="130"/>
      <c r="J572" s="102" t="str">
        <f t="shared" si="89"/>
        <v/>
      </c>
      <c r="K572" s="129"/>
      <c r="N572" s="96"/>
      <c r="O572" s="96"/>
      <c r="S572" s="96"/>
      <c r="T572" s="96"/>
      <c r="V572" s="96"/>
      <c r="W572" s="96"/>
    </row>
    <row r="573" spans="1:25" s="132" customFormat="1" ht="24.75" hidden="1" customHeight="1">
      <c r="A573" s="216">
        <v>565</v>
      </c>
      <c r="B573" s="10">
        <v>9600</v>
      </c>
      <c r="C573" s="760" t="s">
        <v>762</v>
      </c>
      <c r="D573" s="761"/>
      <c r="E573" s="607">
        <f>SUM(E574:E577)</f>
        <v>0</v>
      </c>
      <c r="F573" s="404">
        <f>SUM(F574:F577)</f>
        <v>0</v>
      </c>
      <c r="G573" s="266">
        <f>SUM(G574:G577)</f>
        <v>0</v>
      </c>
      <c r="H573" s="692">
        <f>SUM(H574:H577)</f>
        <v>0</v>
      </c>
      <c r="I573" s="266">
        <f>SUM(I574:I577)</f>
        <v>0</v>
      </c>
      <c r="J573" s="102" t="str">
        <f t="shared" si="89"/>
        <v/>
      </c>
      <c r="K573" s="129"/>
      <c r="P573" s="286"/>
      <c r="Y573" s="96"/>
    </row>
    <row r="574" spans="1:25" s="138" customFormat="1" ht="36.75" hidden="1" customHeight="1">
      <c r="A574" s="254">
        <v>566</v>
      </c>
      <c r="B574" s="14"/>
      <c r="C574" s="74">
        <v>9601</v>
      </c>
      <c r="D574" s="414" t="s">
        <v>763</v>
      </c>
      <c r="E574" s="378"/>
      <c r="F574" s="380"/>
      <c r="G574" s="130"/>
      <c r="H574" s="670"/>
      <c r="I574" s="130"/>
      <c r="J574" s="102" t="str">
        <f t="shared" si="89"/>
        <v/>
      </c>
      <c r="K574" s="129"/>
      <c r="Y574" s="96"/>
    </row>
    <row r="575" spans="1:25" s="138" customFormat="1" ht="36.75" hidden="1" customHeight="1">
      <c r="A575" s="254">
        <v>567</v>
      </c>
      <c r="B575" s="14"/>
      <c r="C575" s="93">
        <v>9603</v>
      </c>
      <c r="D575" s="415" t="s">
        <v>764</v>
      </c>
      <c r="E575" s="378"/>
      <c r="F575" s="380"/>
      <c r="G575" s="130"/>
      <c r="H575" s="670"/>
      <c r="I575" s="130"/>
      <c r="J575" s="102" t="str">
        <f t="shared" si="89"/>
        <v/>
      </c>
      <c r="K575" s="129"/>
      <c r="Y575" s="132"/>
    </row>
    <row r="576" spans="1:25" s="138" customFormat="1" ht="36.75" hidden="1" customHeight="1">
      <c r="A576" s="254">
        <v>568</v>
      </c>
      <c r="B576" s="14"/>
      <c r="C576" s="90">
        <v>9607</v>
      </c>
      <c r="D576" s="416" t="s">
        <v>765</v>
      </c>
      <c r="E576" s="378"/>
      <c r="F576" s="380"/>
      <c r="G576" s="130"/>
      <c r="H576" s="670"/>
      <c r="I576" s="130"/>
      <c r="J576" s="102" t="str">
        <f t="shared" ref="J576:J583" si="90">(IF($E576&lt;&gt;0,$J$2,IF($I576&lt;&gt;0,$J$2,"")))</f>
        <v/>
      </c>
      <c r="K576" s="129"/>
    </row>
    <row r="577" spans="1:25" s="138" customFormat="1" ht="36.75" hidden="1" customHeight="1">
      <c r="A577" s="254">
        <v>569</v>
      </c>
      <c r="B577" s="14"/>
      <c r="C577" s="75">
        <v>9609</v>
      </c>
      <c r="D577" s="417" t="s">
        <v>766</v>
      </c>
      <c r="E577" s="378"/>
      <c r="F577" s="380"/>
      <c r="G577" s="130"/>
      <c r="H577" s="670"/>
      <c r="I577" s="130"/>
      <c r="J577" s="102" t="str">
        <f t="shared" si="90"/>
        <v/>
      </c>
      <c r="K577" s="129"/>
    </row>
    <row r="578" spans="1:25" s="132" customFormat="1" ht="35.25" hidden="1" customHeight="1">
      <c r="A578" s="216">
        <v>575</v>
      </c>
      <c r="B578" s="10">
        <v>9800</v>
      </c>
      <c r="C578" s="756" t="s">
        <v>767</v>
      </c>
      <c r="D578" s="757"/>
      <c r="E578" s="607">
        <f>SUM(E579:E583)</f>
        <v>0</v>
      </c>
      <c r="F578" s="404">
        <f>SUM(F579:F583)</f>
        <v>0</v>
      </c>
      <c r="G578" s="266">
        <f>SUM(G579:G583)</f>
        <v>0</v>
      </c>
      <c r="H578" s="692">
        <f>SUM(H579:H583)</f>
        <v>0</v>
      </c>
      <c r="I578" s="266">
        <f>SUM(I579:I583)</f>
        <v>0</v>
      </c>
      <c r="J578" s="102" t="str">
        <f t="shared" si="90"/>
        <v/>
      </c>
      <c r="K578" s="129"/>
      <c r="P578" s="286"/>
      <c r="Y578" s="138"/>
    </row>
    <row r="579" spans="1:25" ht="16.8" hidden="1" thickBot="1">
      <c r="A579" s="163">
        <v>580</v>
      </c>
      <c r="B579" s="49"/>
      <c r="C579" s="15">
        <v>9810</v>
      </c>
      <c r="D579" s="18" t="s">
        <v>729</v>
      </c>
      <c r="E579" s="408"/>
      <c r="F579" s="405"/>
      <c r="G579" s="268"/>
      <c r="H579" s="693"/>
      <c r="I579" s="130"/>
      <c r="J579" s="102" t="str">
        <f t="shared" si="90"/>
        <v/>
      </c>
      <c r="K579" s="129"/>
      <c r="N579" s="96"/>
      <c r="O579" s="96"/>
      <c r="S579" s="96"/>
      <c r="T579" s="96"/>
      <c r="V579" s="96"/>
      <c r="W579" s="96"/>
      <c r="Y579" s="138"/>
    </row>
    <row r="580" spans="1:25" ht="16.8" hidden="1" thickBot="1">
      <c r="A580" s="163">
        <v>585</v>
      </c>
      <c r="B580" s="49"/>
      <c r="C580" s="7">
        <v>9820</v>
      </c>
      <c r="D580" s="9" t="s">
        <v>730</v>
      </c>
      <c r="E580" s="408"/>
      <c r="F580" s="405"/>
      <c r="G580" s="268"/>
      <c r="H580" s="693"/>
      <c r="I580" s="130"/>
      <c r="J580" s="102" t="str">
        <f t="shared" si="90"/>
        <v/>
      </c>
      <c r="K580" s="129"/>
      <c r="N580" s="96"/>
      <c r="O580" s="96"/>
      <c r="S580" s="96"/>
      <c r="T580" s="96"/>
      <c r="V580" s="96"/>
      <c r="W580" s="96"/>
      <c r="Y580" s="132"/>
    </row>
    <row r="581" spans="1:25" ht="16.8" hidden="1" thickBot="1">
      <c r="A581" s="163">
        <v>590</v>
      </c>
      <c r="B581" s="49"/>
      <c r="C581" s="7">
        <v>9830</v>
      </c>
      <c r="D581" s="9" t="s">
        <v>731</v>
      </c>
      <c r="E581" s="408"/>
      <c r="F581" s="405"/>
      <c r="G581" s="268"/>
      <c r="H581" s="693"/>
      <c r="I581" s="130"/>
      <c r="J581" s="102" t="str">
        <f t="shared" si="90"/>
        <v/>
      </c>
      <c r="K581" s="129"/>
      <c r="N581" s="96"/>
      <c r="O581" s="96"/>
      <c r="S581" s="96"/>
      <c r="T581" s="96"/>
      <c r="V581" s="96"/>
      <c r="W581" s="96"/>
    </row>
    <row r="582" spans="1:25" ht="16.8" hidden="1" thickBot="1">
      <c r="A582" s="148">
        <v>600</v>
      </c>
      <c r="B582" s="49"/>
      <c r="C582" s="7">
        <v>9850</v>
      </c>
      <c r="D582" s="9" t="s">
        <v>732</v>
      </c>
      <c r="E582" s="408"/>
      <c r="F582" s="405"/>
      <c r="G582" s="268"/>
      <c r="H582" s="693"/>
      <c r="I582" s="130"/>
      <c r="J582" s="102" t="str">
        <f t="shared" si="90"/>
        <v/>
      </c>
      <c r="K582" s="129"/>
      <c r="N582" s="96"/>
      <c r="O582" s="96"/>
      <c r="S582" s="96"/>
      <c r="T582" s="96"/>
      <c r="V582" s="96"/>
      <c r="W582" s="96"/>
    </row>
    <row r="583" spans="1:25" ht="34.5" hidden="1" customHeight="1" thickBot="1">
      <c r="A583" s="148">
        <v>605</v>
      </c>
      <c r="B583" s="94"/>
      <c r="C583" s="13">
        <v>9890</v>
      </c>
      <c r="D583" s="12" t="s">
        <v>768</v>
      </c>
      <c r="E583" s="420"/>
      <c r="F583" s="419"/>
      <c r="G583" s="298"/>
      <c r="H583" s="702"/>
      <c r="I583" s="130"/>
      <c r="J583" s="102" t="str">
        <f t="shared" si="90"/>
        <v/>
      </c>
      <c r="K583" s="129"/>
      <c r="N583" s="96"/>
      <c r="O583" s="96"/>
      <c r="S583" s="96"/>
      <c r="T583" s="96"/>
      <c r="V583" s="96"/>
      <c r="W583" s="96"/>
    </row>
    <row r="584" spans="1:25" ht="16.2" thickBot="1">
      <c r="A584" s="148">
        <v>610</v>
      </c>
      <c r="B584" s="95"/>
      <c r="C584" s="81" t="s">
        <v>484</v>
      </c>
      <c r="D584" s="82" t="s">
        <v>769</v>
      </c>
      <c r="E584" s="433">
        <f>SUM(E448,E452,E455,E458,E468,E484,E489,E490,E499,E503,E508,E465,E511,E518,E522,E523,E528,E531,E553,E573,E578)</f>
        <v>0</v>
      </c>
      <c r="F584" s="433">
        <f>SUM(F448,F452,F455,F458,F468,F484,F489,F490,F499,F503,F508,F465,F511,F518,F522,F523,F528,F531,F553,F573,F578)</f>
        <v>160632</v>
      </c>
      <c r="G584" s="433">
        <f>SUM(G448,G452,G455,G458,G468,G484,G489,G490,G499,G503,G508,G465,G511,G518,G522,G523,G528,G531,G553,G573,G578)</f>
        <v>-29414</v>
      </c>
      <c r="H584" s="695">
        <f>SUM(H448,H452,H455,H458,H468,H484,H489,H490,H499,H503,H508,H465,H511,H518,H522,H523,H528,H531,H553,H573,H578)</f>
        <v>-29414</v>
      </c>
      <c r="I584" s="433">
        <f>SUM(I448,I452,I455,I458,I468,I484,I489,I490,I499,I503,I508,I465,I511,I518,I522,I523,I528,I531,I553,I573,I578)</f>
        <v>-36263</v>
      </c>
      <c r="J584" s="102">
        <v>1</v>
      </c>
      <c r="N584" s="96"/>
      <c r="O584" s="96"/>
      <c r="S584" s="96"/>
      <c r="T584" s="96"/>
      <c r="V584" s="96"/>
      <c r="W584" s="96"/>
    </row>
    <row r="585" spans="1:25">
      <c r="A585" s="148"/>
      <c r="D585" s="435" t="s">
        <v>307</v>
      </c>
      <c r="E585" s="721">
        <f>E584+E432</f>
        <v>0</v>
      </c>
      <c r="F585" s="721">
        <f>F584+F432</f>
        <v>4000</v>
      </c>
      <c r="G585" s="721">
        <f>G584+G432</f>
        <v>2586</v>
      </c>
      <c r="H585" s="721">
        <f>H584+H432</f>
        <v>2586</v>
      </c>
      <c r="I585" s="721">
        <f>I584+I432</f>
        <v>2737</v>
      </c>
      <c r="J585" s="102">
        <v>1</v>
      </c>
      <c r="N585" s="96"/>
      <c r="O585" s="96"/>
      <c r="S585" s="96"/>
      <c r="T585" s="96"/>
      <c r="V585" s="96"/>
      <c r="W585" s="96"/>
    </row>
    <row r="586" spans="1:25">
      <c r="A586" s="148"/>
      <c r="J586" s="102">
        <v>1</v>
      </c>
      <c r="N586" s="96"/>
      <c r="O586" s="96"/>
      <c r="S586" s="96"/>
      <c r="T586" s="96"/>
      <c r="V586" s="96"/>
      <c r="W586" s="96"/>
    </row>
    <row r="587" spans="1:25">
      <c r="A587" s="148"/>
      <c r="B587" s="299" t="s">
        <v>294</v>
      </c>
      <c r="C587" s="300"/>
      <c r="D587" s="166"/>
      <c r="E587" s="166"/>
      <c r="J587" s="102">
        <v>1</v>
      </c>
      <c r="K587" s="301"/>
      <c r="L587" s="299"/>
      <c r="M587" s="166"/>
      <c r="N587" s="166"/>
      <c r="O587" s="302"/>
      <c r="Q587" s="299"/>
      <c r="R587" s="166"/>
      <c r="S587" s="166"/>
      <c r="T587" s="302"/>
      <c r="U587" s="166"/>
      <c r="V587" s="166"/>
      <c r="W587" s="302"/>
    </row>
    <row r="588" spans="1:25">
      <c r="A588" s="148"/>
      <c r="B588" s="303" t="s">
        <v>1684</v>
      </c>
      <c r="C588" s="303"/>
      <c r="D588" s="304"/>
      <c r="E588" s="304"/>
      <c r="F588" s="304"/>
      <c r="G588" s="304"/>
      <c r="H588" s="304"/>
      <c r="I588" s="304"/>
      <c r="J588" s="102">
        <v>1</v>
      </c>
      <c r="K588" s="301"/>
      <c r="L588" s="305"/>
      <c r="M588" s="245"/>
      <c r="N588" s="245"/>
      <c r="O588" s="245"/>
      <c r="Q588" s="305"/>
      <c r="R588" s="245"/>
      <c r="S588" s="245"/>
      <c r="T588" s="245"/>
      <c r="U588" s="245"/>
      <c r="V588" s="245"/>
      <c r="W588" s="245"/>
    </row>
    <row r="589" spans="1:25">
      <c r="A589" s="148"/>
      <c r="B589" s="299"/>
      <c r="C589" s="300"/>
      <c r="D589" s="166"/>
      <c r="E589" s="166"/>
      <c r="F589" s="166"/>
      <c r="G589" s="166"/>
      <c r="H589" s="675"/>
      <c r="I589" s="166"/>
      <c r="J589" s="102">
        <v>1</v>
      </c>
      <c r="K589" s="301"/>
      <c r="L589" s="299"/>
      <c r="M589" s="166"/>
      <c r="N589" s="166"/>
      <c r="O589" s="302"/>
      <c r="Q589" s="299"/>
      <c r="R589" s="166"/>
      <c r="S589" s="166"/>
      <c r="T589" s="302"/>
      <c r="U589" s="166"/>
      <c r="V589" s="166"/>
      <c r="W589" s="302"/>
    </row>
    <row r="590" spans="1:25">
      <c r="A590" s="148"/>
      <c r="B590" s="299"/>
      <c r="C590" s="300"/>
      <c r="D590" s="166"/>
      <c r="E590" s="166"/>
      <c r="F590" s="166"/>
      <c r="G590" s="166"/>
      <c r="H590" s="675"/>
      <c r="I590" s="166"/>
      <c r="J590" s="102">
        <v>1</v>
      </c>
      <c r="K590" s="301"/>
      <c r="L590" s="299"/>
      <c r="M590" s="166"/>
      <c r="N590" s="166"/>
      <c r="O590" s="302"/>
      <c r="Q590" s="299"/>
      <c r="R590" s="166"/>
      <c r="S590" s="166"/>
      <c r="T590" s="302"/>
      <c r="U590" s="166"/>
      <c r="V590" s="166"/>
      <c r="W590" s="302"/>
    </row>
    <row r="591" spans="1:25">
      <c r="A591" s="148"/>
      <c r="B591" s="306"/>
      <c r="C591" s="300"/>
      <c r="D591" s="166" t="s">
        <v>295</v>
      </c>
      <c r="E591" s="166" t="s">
        <v>1683</v>
      </c>
      <c r="F591" s="166"/>
      <c r="G591" s="166"/>
      <c r="H591" s="675"/>
      <c r="I591" s="166"/>
      <c r="J591" s="102">
        <v>1</v>
      </c>
      <c r="K591" s="301"/>
      <c r="L591" s="306"/>
      <c r="M591" s="166"/>
      <c r="N591" s="166"/>
      <c r="O591" s="302"/>
      <c r="Q591" s="306"/>
      <c r="R591" s="166"/>
      <c r="S591" s="166"/>
      <c r="T591" s="302"/>
      <c r="U591" s="166"/>
      <c r="V591" s="166"/>
      <c r="W591" s="302"/>
    </row>
    <row r="592" spans="1:25">
      <c r="A592" s="163"/>
      <c r="B592" s="307"/>
      <c r="C592" s="307"/>
      <c r="D592" s="308"/>
      <c r="E592" s="309"/>
      <c r="F592" s="309"/>
      <c r="G592" s="309"/>
      <c r="H592" s="703"/>
      <c r="I592" s="309"/>
      <c r="J592" s="102">
        <v>1</v>
      </c>
      <c r="K592" s="301"/>
      <c r="L592" s="309"/>
      <c r="M592" s="309"/>
      <c r="N592" s="104"/>
      <c r="O592" s="104"/>
      <c r="Q592" s="309"/>
      <c r="R592" s="309"/>
      <c r="S592" s="104"/>
      <c r="T592" s="104"/>
      <c r="U592" s="309"/>
      <c r="V592" s="104"/>
      <c r="W592" s="104"/>
    </row>
    <row r="593" spans="1:25" s="107" customFormat="1" ht="12" customHeight="1">
      <c r="A593" s="310"/>
      <c r="B593" s="311"/>
      <c r="C593" s="311"/>
      <c r="D593" s="312"/>
      <c r="E593" s="311"/>
      <c r="F593" s="311"/>
      <c r="G593" s="311"/>
      <c r="H593" s="311"/>
      <c r="I593" s="311"/>
      <c r="J593" s="102">
        <v>1</v>
      </c>
      <c r="K593" s="103"/>
      <c r="L593" s="311"/>
      <c r="M593" s="311"/>
      <c r="N593" s="313"/>
      <c r="O593" s="313"/>
      <c r="P593" s="313"/>
      <c r="Q593" s="311"/>
      <c r="R593" s="311"/>
      <c r="S593" s="313"/>
      <c r="T593" s="313"/>
      <c r="U593" s="311"/>
      <c r="V593" s="313"/>
      <c r="W593" s="313"/>
      <c r="X593" s="313"/>
      <c r="Y593" s="96"/>
    </row>
    <row r="594" spans="1:25">
      <c r="E594" s="167"/>
      <c r="F594" s="167"/>
      <c r="G594" s="167"/>
      <c r="H594" s="167"/>
      <c r="I594" s="173"/>
      <c r="J594" s="102">
        <f>(IF($E724&lt;&gt;0,$J$2,IF($I724&lt;&gt;0,$J$2,"")))</f>
        <v>1</v>
      </c>
      <c r="L594" s="167"/>
      <c r="M594" s="167"/>
      <c r="N594" s="173"/>
      <c r="O594" s="173"/>
      <c r="P594" s="173"/>
      <c r="Q594" s="167"/>
      <c r="R594" s="167"/>
      <c r="S594" s="173"/>
      <c r="T594" s="173"/>
      <c r="U594" s="167"/>
      <c r="V594" s="173"/>
      <c r="W594" s="173"/>
      <c r="X594" s="321"/>
    </row>
    <row r="595" spans="1:25">
      <c r="C595" s="108"/>
      <c r="D595" s="109"/>
      <c r="E595" s="167"/>
      <c r="F595" s="167"/>
      <c r="G595" s="167"/>
      <c r="H595" s="167"/>
      <c r="I595" s="173"/>
      <c r="J595" s="102">
        <f>(IF($E724&lt;&gt;0,$J$2,IF($I724&lt;&gt;0,$J$2,"")))</f>
        <v>1</v>
      </c>
      <c r="L595" s="167"/>
      <c r="M595" s="167"/>
      <c r="N595" s="173"/>
      <c r="O595" s="173"/>
      <c r="P595" s="173"/>
      <c r="Q595" s="167"/>
      <c r="R595" s="167"/>
      <c r="S595" s="173"/>
      <c r="T595" s="173"/>
      <c r="U595" s="167"/>
      <c r="V595" s="173"/>
      <c r="W595" s="173"/>
      <c r="X595" s="321"/>
    </row>
    <row r="596" spans="1:25">
      <c r="B596" s="750" t="str">
        <f>$B$7</f>
        <v>ПРОГНОЗА ЗА ПЕРИОДА 2015-2017 г. НА ПОСТЪПЛЕНИЯТА ОТ МЕСТНИ ПРИХОДИ  И НА РАЗХОДИТЕ ЗА МЕСТНИ ДЕЙНОСТИ</v>
      </c>
      <c r="C596" s="751"/>
      <c r="D596" s="751"/>
      <c r="E596" s="167"/>
      <c r="F596" s="167"/>
      <c r="G596" s="167"/>
      <c r="H596" s="167"/>
      <c r="I596" s="173"/>
      <c r="J596" s="102">
        <f>(IF($E724&lt;&gt;0,$J$2,IF($I724&lt;&gt;0,$J$2,"")))</f>
        <v>1</v>
      </c>
      <c r="L596" s="167"/>
      <c r="M596" s="167"/>
      <c r="N596" s="173"/>
      <c r="O596" s="173"/>
      <c r="P596" s="173"/>
      <c r="Q596" s="167"/>
      <c r="R596" s="167"/>
      <c r="S596" s="173"/>
      <c r="T596" s="173"/>
      <c r="U596" s="167"/>
      <c r="V596" s="173"/>
      <c r="W596" s="173"/>
      <c r="X596" s="321"/>
    </row>
    <row r="597" spans="1:25">
      <c r="C597" s="108"/>
      <c r="D597" s="109"/>
      <c r="E597" s="168" t="s">
        <v>1663</v>
      </c>
      <c r="F597" s="168" t="s">
        <v>770</v>
      </c>
      <c r="G597" s="167"/>
      <c r="H597" s="167"/>
      <c r="I597" s="173"/>
      <c r="J597" s="102">
        <f>(IF($E724&lt;&gt;0,$J$2,IF($I724&lt;&gt;0,$J$2,"")))</f>
        <v>1</v>
      </c>
      <c r="L597" s="167"/>
      <c r="M597" s="167"/>
      <c r="N597" s="173"/>
      <c r="O597" s="173"/>
      <c r="P597" s="173"/>
      <c r="Q597" s="167"/>
      <c r="R597" s="167"/>
      <c r="S597" s="173"/>
      <c r="T597" s="173"/>
      <c r="U597" s="167"/>
      <c r="V597" s="173"/>
      <c r="W597" s="173"/>
      <c r="X597" s="321"/>
    </row>
    <row r="598" spans="1:25">
      <c r="B598" s="752" t="str">
        <f>$B$9</f>
        <v xml:space="preserve">       ОБЩИНА  МАДЖАРОВО</v>
      </c>
      <c r="C598" s="751"/>
      <c r="D598" s="751"/>
      <c r="E598" s="169">
        <f>$E$9</f>
        <v>41640</v>
      </c>
      <c r="F598" s="170">
        <f>$F$9</f>
        <v>43100</v>
      </c>
      <c r="G598" s="167"/>
      <c r="H598" s="167"/>
      <c r="I598" s="173"/>
      <c r="J598" s="102">
        <f>(IF($E724&lt;&gt;0,$J$2,IF($I724&lt;&gt;0,$J$2,"")))</f>
        <v>1</v>
      </c>
      <c r="L598" s="167"/>
      <c r="M598" s="167"/>
      <c r="N598" s="173"/>
      <c r="O598" s="173"/>
      <c r="P598" s="173"/>
      <c r="Q598" s="167"/>
      <c r="R598" s="167"/>
      <c r="S598" s="173"/>
      <c r="T598" s="173"/>
      <c r="U598" s="167"/>
      <c r="V598" s="173"/>
      <c r="W598" s="173"/>
      <c r="X598" s="321"/>
    </row>
    <row r="599" spans="1:25">
      <c r="B599" s="111" t="str">
        <f>$B$10</f>
        <v>(наименование на разпоредителя с бюджет)</v>
      </c>
      <c r="E599" s="167"/>
      <c r="F599" s="171">
        <f>$F$10</f>
        <v>2017</v>
      </c>
      <c r="G599" s="167"/>
      <c r="H599" s="167"/>
      <c r="I599" s="173"/>
      <c r="J599" s="102">
        <f>(IF($E724&lt;&gt;0,$J$2,IF($I724&lt;&gt;0,$J$2,"")))</f>
        <v>1</v>
      </c>
      <c r="L599" s="167"/>
      <c r="M599" s="167"/>
      <c r="N599" s="173"/>
      <c r="O599" s="173"/>
      <c r="P599" s="173"/>
      <c r="Q599" s="167"/>
      <c r="R599" s="167"/>
      <c r="S599" s="173"/>
      <c r="T599" s="173"/>
      <c r="U599" s="167"/>
      <c r="V599" s="173"/>
      <c r="W599" s="173"/>
      <c r="X599" s="321"/>
    </row>
    <row r="600" spans="1:25" ht="16.2" thickBot="1">
      <c r="B600" s="111"/>
      <c r="E600" s="172"/>
      <c r="F600" s="167"/>
      <c r="G600" s="167"/>
      <c r="H600" s="167"/>
      <c r="I600" s="173"/>
      <c r="J600" s="102">
        <f>(IF($E724&lt;&gt;0,$J$2,IF($I724&lt;&gt;0,$J$2,"")))</f>
        <v>1</v>
      </c>
      <c r="L600" s="167"/>
      <c r="M600" s="167"/>
      <c r="N600" s="173"/>
      <c r="O600" s="173"/>
      <c r="P600" s="173"/>
      <c r="Q600" s="167"/>
      <c r="R600" s="167"/>
      <c r="S600" s="173"/>
      <c r="T600" s="173"/>
      <c r="U600" s="167"/>
      <c r="V600" s="173"/>
      <c r="W600" s="173"/>
      <c r="X600" s="321"/>
    </row>
    <row r="601" spans="1:25" ht="16.8" thickTop="1" thickBot="1">
      <c r="B601" s="752" t="str">
        <f>$B$12</f>
        <v>Маджарово</v>
      </c>
      <c r="C601" s="751"/>
      <c r="D601" s="751"/>
      <c r="E601" s="167" t="s">
        <v>1664</v>
      </c>
      <c r="F601" s="174" t="str">
        <f>$F$12</f>
        <v>7604</v>
      </c>
      <c r="G601" s="167"/>
      <c r="H601" s="167"/>
      <c r="I601" s="173"/>
      <c r="J601" s="102">
        <f>(IF($E724&lt;&gt;0,$J$2,IF($I724&lt;&gt;0,$J$2,"")))</f>
        <v>1</v>
      </c>
      <c r="L601" s="167"/>
      <c r="M601" s="167"/>
      <c r="N601" s="173"/>
      <c r="O601" s="173"/>
      <c r="P601" s="173"/>
      <c r="Q601" s="167"/>
      <c r="R601" s="167"/>
      <c r="S601" s="173"/>
      <c r="T601" s="173"/>
      <c r="U601" s="167"/>
      <c r="V601" s="173"/>
      <c r="W601" s="173"/>
      <c r="X601" s="321"/>
    </row>
    <row r="602" spans="1:25" ht="16.2" thickTop="1">
      <c r="B602" s="111" t="str">
        <f>$B$13</f>
        <v>(наименование на първостепенния разпоредител с бюджет)</v>
      </c>
      <c r="E602" s="172" t="s">
        <v>1665</v>
      </c>
      <c r="F602" s="167"/>
      <c r="G602" s="167"/>
      <c r="H602" s="167"/>
      <c r="I602" s="173"/>
      <c r="J602" s="102">
        <f>(IF($E724&lt;&gt;0,$J$2,IF($I724&lt;&gt;0,$J$2,"")))</f>
        <v>1</v>
      </c>
      <c r="L602" s="167"/>
      <c r="M602" s="167"/>
      <c r="N602" s="173"/>
      <c r="O602" s="173"/>
      <c r="P602" s="173"/>
      <c r="Q602" s="167"/>
      <c r="R602" s="167"/>
      <c r="S602" s="173"/>
      <c r="T602" s="173"/>
      <c r="U602" s="167"/>
      <c r="V602" s="173"/>
      <c r="W602" s="173"/>
      <c r="X602" s="321"/>
    </row>
    <row r="603" spans="1:25">
      <c r="B603" s="111"/>
      <c r="D603" s="166"/>
      <c r="E603" s="166"/>
      <c r="F603" s="166"/>
      <c r="G603" s="166"/>
      <c r="H603" s="166"/>
      <c r="I603" s="302"/>
      <c r="J603" s="102">
        <f>(IF($E724&lt;&gt;0,$J$2,IF($I724&lt;&gt;0,$J$2,"")))</f>
        <v>1</v>
      </c>
      <c r="L603" s="167"/>
      <c r="M603" s="167"/>
      <c r="N603" s="173"/>
      <c r="O603" s="173"/>
      <c r="P603" s="173"/>
      <c r="Q603" s="167"/>
      <c r="R603" s="167"/>
      <c r="S603" s="173"/>
      <c r="T603" s="173"/>
      <c r="U603" s="167"/>
      <c r="V603" s="173"/>
      <c r="W603" s="173"/>
      <c r="X603" s="321"/>
    </row>
    <row r="604" spans="1:25" ht="16.8" thickBot="1">
      <c r="C604" s="108"/>
      <c r="D604" s="109"/>
      <c r="E604" s="167"/>
      <c r="F604" s="172"/>
      <c r="G604" s="172"/>
      <c r="H604" s="172"/>
      <c r="I604" s="176" t="s">
        <v>1666</v>
      </c>
      <c r="J604" s="102">
        <f>(IF($E724&lt;&gt;0,$J$2,IF($I724&lt;&gt;0,$J$2,"")))</f>
        <v>1</v>
      </c>
      <c r="L604" s="175" t="s">
        <v>993</v>
      </c>
      <c r="M604" s="167"/>
      <c r="N604" s="173"/>
      <c r="O604" s="176" t="s">
        <v>1666</v>
      </c>
      <c r="P604" s="173"/>
      <c r="Q604" s="175" t="s">
        <v>994</v>
      </c>
      <c r="R604" s="167"/>
      <c r="S604" s="173"/>
      <c r="T604" s="176" t="s">
        <v>1666</v>
      </c>
      <c r="U604" s="167"/>
      <c r="V604" s="173"/>
      <c r="W604" s="176" t="s">
        <v>1666</v>
      </c>
      <c r="X604" s="321"/>
    </row>
    <row r="605" spans="1:25" ht="18.600000000000001" thickBot="1">
      <c r="B605" s="602"/>
      <c r="C605" s="316"/>
      <c r="D605" s="593" t="s">
        <v>806</v>
      </c>
      <c r="E605" s="642" t="s">
        <v>807</v>
      </c>
      <c r="F605" s="642" t="s">
        <v>771</v>
      </c>
      <c r="G605" s="643" t="s">
        <v>772</v>
      </c>
      <c r="H605" s="664" t="s">
        <v>773</v>
      </c>
      <c r="I605" s="643" t="s">
        <v>773</v>
      </c>
      <c r="J605" s="102">
        <f>(IF($E724&lt;&gt;0,$J$2,IF($I724&lt;&gt;0,$J$2,"")))</f>
        <v>1</v>
      </c>
      <c r="L605" s="753" t="s">
        <v>689</v>
      </c>
      <c r="M605" s="753" t="s">
        <v>690</v>
      </c>
      <c r="N605" s="743" t="s">
        <v>691</v>
      </c>
      <c r="O605" s="743" t="s">
        <v>995</v>
      </c>
      <c r="P605" s="103"/>
      <c r="Q605" s="743" t="s">
        <v>692</v>
      </c>
      <c r="R605" s="743" t="s">
        <v>693</v>
      </c>
      <c r="S605" s="743" t="s">
        <v>715</v>
      </c>
      <c r="T605" s="743" t="s">
        <v>996</v>
      </c>
      <c r="U605" s="329" t="s">
        <v>997</v>
      </c>
      <c r="V605" s="330"/>
      <c r="W605" s="331"/>
      <c r="X605" s="724"/>
    </row>
    <row r="606" spans="1:25" ht="55.95" customHeight="1" thickBot="1">
      <c r="B606" s="71" t="s">
        <v>860</v>
      </c>
      <c r="C606" s="72" t="s">
        <v>1669</v>
      </c>
      <c r="D606" s="603" t="s">
        <v>301</v>
      </c>
      <c r="E606" s="644">
        <v>2013</v>
      </c>
      <c r="F606" s="709">
        <v>2014</v>
      </c>
      <c r="G606" s="709">
        <v>2015</v>
      </c>
      <c r="H606" s="709">
        <v>2016</v>
      </c>
      <c r="I606" s="709">
        <v>2017</v>
      </c>
      <c r="J606" s="102">
        <f>(IF($E724&lt;&gt;0,$J$2,IF($I724&lt;&gt;0,$J$2,"")))</f>
        <v>1</v>
      </c>
      <c r="L606" s="754"/>
      <c r="M606" s="755"/>
      <c r="N606" s="754"/>
      <c r="O606" s="755"/>
      <c r="P606" s="103"/>
      <c r="Q606" s="744"/>
      <c r="R606" s="744"/>
      <c r="S606" s="744"/>
      <c r="T606" s="744"/>
      <c r="U606" s="332">
        <v>2014</v>
      </c>
      <c r="V606" s="332">
        <v>2015</v>
      </c>
      <c r="W606" s="332" t="s">
        <v>1214</v>
      </c>
      <c r="X606" s="333" t="s">
        <v>998</v>
      </c>
    </row>
    <row r="607" spans="1:25" ht="69" customHeight="1" thickBot="1">
      <c r="B607" s="594"/>
      <c r="C607" s="316"/>
      <c r="D607" s="188" t="s">
        <v>487</v>
      </c>
      <c r="E607" s="189"/>
      <c r="F607" s="189"/>
      <c r="G607" s="189"/>
      <c r="H607" s="189"/>
      <c r="I607" s="439"/>
      <c r="J607" s="102">
        <f>(IF($E724&lt;&gt;0,$J$2,IF($I724&lt;&gt;0,$J$2,"")))</f>
        <v>1</v>
      </c>
      <c r="L607" s="190" t="s">
        <v>999</v>
      </c>
      <c r="M607" s="190" t="s">
        <v>1000</v>
      </c>
      <c r="N607" s="191" t="s">
        <v>1001</v>
      </c>
      <c r="O607" s="191" t="s">
        <v>1002</v>
      </c>
      <c r="P607" s="103"/>
      <c r="Q607" s="592" t="s">
        <v>1003</v>
      </c>
      <c r="R607" s="592" t="s">
        <v>1004</v>
      </c>
      <c r="S607" s="592" t="s">
        <v>1005</v>
      </c>
      <c r="T607" s="592" t="s">
        <v>1006</v>
      </c>
      <c r="U607" s="592" t="s">
        <v>269</v>
      </c>
      <c r="V607" s="592" t="s">
        <v>270</v>
      </c>
      <c r="W607" s="592" t="s">
        <v>271</v>
      </c>
      <c r="X607" s="334" t="s">
        <v>272</v>
      </c>
    </row>
    <row r="608" spans="1:25" ht="121.8">
      <c r="B608" s="121"/>
      <c r="C608" s="655">
        <v>101</v>
      </c>
      <c r="D608" s="656" t="s">
        <v>804</v>
      </c>
      <c r="E608" s="285"/>
      <c r="F608" s="285"/>
      <c r="G608" s="285"/>
      <c r="H608" s="285"/>
      <c r="I608" s="196"/>
      <c r="J608" s="102">
        <f>(IF($E724&lt;&gt;0,$J$2,IF($I724&lt;&gt;0,$J$2,"")))</f>
        <v>1</v>
      </c>
      <c r="L608" s="335" t="s">
        <v>273</v>
      </c>
      <c r="M608" s="335" t="s">
        <v>273</v>
      </c>
      <c r="N608" s="335" t="s">
        <v>274</v>
      </c>
      <c r="O608" s="335" t="s">
        <v>275</v>
      </c>
      <c r="P608" s="103"/>
      <c r="Q608" s="335" t="s">
        <v>273</v>
      </c>
      <c r="R608" s="335" t="s">
        <v>273</v>
      </c>
      <c r="S608" s="335" t="s">
        <v>302</v>
      </c>
      <c r="T608" s="335" t="s">
        <v>277</v>
      </c>
      <c r="U608" s="335" t="s">
        <v>273</v>
      </c>
      <c r="V608" s="335" t="s">
        <v>273</v>
      </c>
      <c r="W608" s="335" t="s">
        <v>273</v>
      </c>
      <c r="X608" s="199" t="s">
        <v>278</v>
      </c>
    </row>
    <row r="609" spans="1:24" ht="17.399999999999999">
      <c r="B609" s="657"/>
      <c r="C609" s="122"/>
      <c r="D609" s="658"/>
      <c r="E609" s="285"/>
      <c r="F609" s="285"/>
      <c r="G609" s="285"/>
      <c r="H609" s="285"/>
      <c r="I609" s="196"/>
      <c r="J609" s="102">
        <f>(IF($E724&lt;&gt;0,$J$2,IF($I724&lt;&gt;0,$J$2,"")))</f>
        <v>1</v>
      </c>
      <c r="L609" s="336"/>
      <c r="M609" s="336"/>
      <c r="N609" s="246"/>
      <c r="O609" s="337"/>
      <c r="P609" s="103"/>
      <c r="Q609" s="336"/>
      <c r="R609" s="336"/>
      <c r="S609" s="246"/>
      <c r="T609" s="337"/>
      <c r="U609" s="336"/>
      <c r="V609" s="246"/>
      <c r="W609" s="337"/>
      <c r="X609" s="338"/>
    </row>
    <row r="610" spans="1:24" ht="18">
      <c r="B610" s="339"/>
      <c r="C610" s="122"/>
      <c r="D610" s="659" t="str">
        <f ca="1">IF(ISBLANK(INDIRECT(CONCATENATE("$C",ROW()-2)))=TRUE,"Изберете група",IF(ISERROR(VLOOKUP(INDIRECT(CONCATENATE("$C",ROW()-2)),Groups!$A$1:$B$26,2,FALSE))=TRUE,"НЕВАЛИДЕН КОД НА ГРУПА",VLOOKUP(INDIRECT(CONCATENATE("$C",ROW()-2)),Groups!$A$1:$B$26,2,FALSE)))</f>
        <v>Изпълнителни и законодателни органи</v>
      </c>
      <c r="E610" s="285"/>
      <c r="F610" s="285"/>
      <c r="G610" s="285"/>
      <c r="H610" s="285"/>
      <c r="I610" s="196"/>
      <c r="J610" s="102">
        <f>(IF($E724&lt;&gt;0,$J$2,IF($I724&lt;&gt;0,$J$2,"")))</f>
        <v>1</v>
      </c>
      <c r="L610" s="336"/>
      <c r="M610" s="336"/>
      <c r="N610" s="246"/>
      <c r="O610" s="340">
        <f>SUMIF(O613:O614,"&lt;0")+SUMIF(O616:O620,"&lt;0")+SUMIF(O622:O627,"&lt;0")+SUMIF(O629:O645,"&lt;0")+SUMIF(O651:O655,"&lt;0")+SUMIF(O657:O662,"&lt;0")+SUMIF(O664:O669,"&lt;0")+SUMIF(O677:O678,"&lt;0")+SUMIF(O681:O686,"&lt;0")+SUMIF(O688:O693,"&lt;0")+SUMIF(O697,"&lt;0")+SUMIF(O699:O705,"&lt;0")+SUMIF(O707:O709,"&lt;0")+SUMIF(O711:O714,"&lt;0")+SUMIF(O716:O717,"&lt;0")+SUMIF(O720,"&lt;0")</f>
        <v>-121300</v>
      </c>
      <c r="P610" s="103"/>
      <c r="Q610" s="336"/>
      <c r="R610" s="336"/>
      <c r="S610" s="246"/>
      <c r="T610" s="340">
        <f>SUMIF(T613:T614,"&lt;0")+SUMIF(T616:T620,"&lt;0")+SUMIF(T622:T627,"&lt;0")+SUMIF(T629:T645,"&lt;0")+SUMIF(T651:T655,"&lt;0")+SUMIF(T657:T662,"&lt;0")+SUMIF(T664:T669,"&lt;0")+SUMIF(T677:T678,"&lt;0")+SUMIF(T681:T686,"&lt;0")+SUMIF(T688:T693,"&lt;0")+SUMIF(T697,"&lt;0")+SUMIF(T699:T705,"&lt;0")+SUMIF(T707:T709,"&lt;0")+SUMIF(T711:T714,"&lt;0")+SUMIF(T716:T717,"&lt;0")+SUMIF(T720,"&lt;0")</f>
        <v>-59800</v>
      </c>
      <c r="U610" s="336"/>
      <c r="V610" s="246"/>
      <c r="W610" s="337"/>
      <c r="X610" s="201"/>
    </row>
    <row r="611" spans="1:24" ht="18.600000000000001" thickBot="1">
      <c r="B611" s="259"/>
      <c r="C611" s="122"/>
      <c r="D611" s="185" t="s">
        <v>805</v>
      </c>
      <c r="E611" s="285"/>
      <c r="F611" s="285"/>
      <c r="G611" s="285"/>
      <c r="H611" s="285"/>
      <c r="I611" s="196"/>
      <c r="J611" s="102">
        <f>(IF($E724&lt;&gt;0,$J$2,IF($I724&lt;&gt;0,$J$2,"")))</f>
        <v>1</v>
      </c>
      <c r="L611" s="336"/>
      <c r="M611" s="336"/>
      <c r="N611" s="246"/>
      <c r="O611" s="337"/>
      <c r="P611" s="103"/>
      <c r="Q611" s="336"/>
      <c r="R611" s="336"/>
      <c r="S611" s="246"/>
      <c r="T611" s="337"/>
      <c r="U611" s="336"/>
      <c r="V611" s="246"/>
      <c r="W611" s="337"/>
      <c r="X611" s="203"/>
    </row>
    <row r="612" spans="1:24" ht="18.600000000000001" thickBot="1">
      <c r="B612" s="34">
        <v>100</v>
      </c>
      <c r="C612" s="745" t="s">
        <v>489</v>
      </c>
      <c r="D612" s="746"/>
      <c r="E612" s="406">
        <f>SUM(E613:E614)</f>
        <v>0</v>
      </c>
      <c r="F612" s="421">
        <f>SUM(F613:F614)</f>
        <v>37400</v>
      </c>
      <c r="G612" s="341">
        <f>SUM(G613:G614)</f>
        <v>50000</v>
      </c>
      <c r="H612" s="341">
        <f>SUM(H613:H614)</f>
        <v>50000</v>
      </c>
      <c r="I612" s="341">
        <f>SUM(I613:I614)</f>
        <v>50000</v>
      </c>
      <c r="J612" s="128">
        <f t="shared" ref="J612:J675" si="91">(IF($E612&lt;&gt;0,$J$2,IF($I612&lt;&gt;0,$J$2,"")))</f>
        <v>1</v>
      </c>
      <c r="K612" s="129"/>
      <c r="L612" s="204">
        <f>SUM(L613:L614)</f>
        <v>0</v>
      </c>
      <c r="M612" s="205">
        <f>SUM(M613:M614)</f>
        <v>0</v>
      </c>
      <c r="N612" s="342">
        <f>SUM(N613:N614)</f>
        <v>50000</v>
      </c>
      <c r="O612" s="343">
        <f>SUM(O613:O614)</f>
        <v>-50000</v>
      </c>
      <c r="P612" s="129"/>
      <c r="Q612" s="206"/>
      <c r="R612" s="344"/>
      <c r="S612" s="345"/>
      <c r="T612" s="344"/>
      <c r="U612" s="344"/>
      <c r="V612" s="344"/>
      <c r="W612" s="346"/>
      <c r="X612" s="207">
        <f>T612-U612-V612-W612</f>
        <v>0</v>
      </c>
    </row>
    <row r="613" spans="1:24" ht="18.600000000000001" thickBot="1">
      <c r="B613" s="11"/>
      <c r="C613" s="15">
        <v>101</v>
      </c>
      <c r="D613" s="8" t="s">
        <v>490</v>
      </c>
      <c r="E613" s="378"/>
      <c r="F613" s="380">
        <v>37400</v>
      </c>
      <c r="G613" s="130">
        <v>50000</v>
      </c>
      <c r="H613" s="130">
        <v>50000</v>
      </c>
      <c r="I613" s="130">
        <v>50000</v>
      </c>
      <c r="J613" s="128">
        <f t="shared" si="91"/>
        <v>1</v>
      </c>
      <c r="K613" s="129"/>
      <c r="L613" s="347"/>
      <c r="M613" s="139"/>
      <c r="N613" s="209">
        <f>I613</f>
        <v>50000</v>
      </c>
      <c r="O613" s="348">
        <f>L613+M613-N613</f>
        <v>-50000</v>
      </c>
      <c r="P613" s="129"/>
      <c r="Q613" s="210"/>
      <c r="R613" s="215"/>
      <c r="S613" s="215"/>
      <c r="T613" s="215"/>
      <c r="U613" s="215"/>
      <c r="V613" s="215"/>
      <c r="W613" s="349"/>
      <c r="X613" s="207">
        <f t="shared" ref="X613:X676" si="92">T613-U613-V613-W613</f>
        <v>0</v>
      </c>
    </row>
    <row r="614" spans="1:24" ht="36" hidden="1" customHeight="1" thickBot="1">
      <c r="A614" s="108"/>
      <c r="B614" s="11"/>
      <c r="C614" s="7">
        <v>102</v>
      </c>
      <c r="D614" s="9" t="s">
        <v>491</v>
      </c>
      <c r="E614" s="378"/>
      <c r="F614" s="380"/>
      <c r="G614" s="130"/>
      <c r="H614" s="130"/>
      <c r="I614" s="130"/>
      <c r="J614" s="128" t="str">
        <f t="shared" si="91"/>
        <v/>
      </c>
      <c r="K614" s="129"/>
      <c r="L614" s="347"/>
      <c r="M614" s="139"/>
      <c r="N614" s="209">
        <f>I614</f>
        <v>0</v>
      </c>
      <c r="O614" s="348">
        <f t="shared" ref="O614:O655" si="93">L614+M614-N614</f>
        <v>0</v>
      </c>
      <c r="P614" s="129"/>
      <c r="Q614" s="210"/>
      <c r="R614" s="215"/>
      <c r="S614" s="215"/>
      <c r="T614" s="215"/>
      <c r="U614" s="215"/>
      <c r="V614" s="215"/>
      <c r="W614" s="349"/>
      <c r="X614" s="207">
        <f t="shared" si="92"/>
        <v>0</v>
      </c>
    </row>
    <row r="615" spans="1:24" ht="18.600000000000001" thickBot="1">
      <c r="A615" s="108"/>
      <c r="B615" s="10">
        <v>200</v>
      </c>
      <c r="C615" s="747" t="s">
        <v>492</v>
      </c>
      <c r="D615" s="747"/>
      <c r="E615" s="381">
        <f>SUM(E616:E620)</f>
        <v>0</v>
      </c>
      <c r="F615" s="211">
        <f>SUM(F616:F620)</f>
        <v>1600</v>
      </c>
      <c r="G615" s="137">
        <f>SUM(G616:G620)</f>
        <v>1600</v>
      </c>
      <c r="H615" s="137">
        <f>SUM(H616:H620)</f>
        <v>1600</v>
      </c>
      <c r="I615" s="137">
        <f>SUM(I616:I620)</f>
        <v>1600</v>
      </c>
      <c r="J615" s="128">
        <f t="shared" si="91"/>
        <v>1</v>
      </c>
      <c r="K615" s="129"/>
      <c r="L615" s="212">
        <f>SUM(L616:L620)</f>
        <v>0</v>
      </c>
      <c r="M615" s="213">
        <f>SUM(M616:M620)</f>
        <v>0</v>
      </c>
      <c r="N615" s="350">
        <f>SUM(N616:N620)</f>
        <v>1600</v>
      </c>
      <c r="O615" s="351">
        <f>SUM(O616:O620)</f>
        <v>-1600</v>
      </c>
      <c r="P615" s="129"/>
      <c r="Q615" s="214"/>
      <c r="R615" s="225"/>
      <c r="S615" s="225"/>
      <c r="T615" s="225"/>
      <c r="U615" s="225"/>
      <c r="V615" s="225"/>
      <c r="W615" s="352"/>
      <c r="X615" s="207">
        <f t="shared" si="92"/>
        <v>0</v>
      </c>
    </row>
    <row r="616" spans="1:24" ht="18.600000000000001" hidden="1" thickBot="1">
      <c r="A616" s="108"/>
      <c r="B616" s="14"/>
      <c r="C616" s="15">
        <v>201</v>
      </c>
      <c r="D616" s="8" t="s">
        <v>493</v>
      </c>
      <c r="E616" s="378"/>
      <c r="F616" s="380"/>
      <c r="G616" s="130"/>
      <c r="H616" s="130"/>
      <c r="I616" s="130"/>
      <c r="J616" s="128" t="str">
        <f t="shared" si="91"/>
        <v/>
      </c>
      <c r="K616" s="129"/>
      <c r="L616" s="347"/>
      <c r="M616" s="139"/>
      <c r="N616" s="209">
        <f>I616</f>
        <v>0</v>
      </c>
      <c r="O616" s="348">
        <f t="shared" si="93"/>
        <v>0</v>
      </c>
      <c r="P616" s="129"/>
      <c r="Q616" s="210"/>
      <c r="R616" s="215"/>
      <c r="S616" s="215"/>
      <c r="T616" s="215"/>
      <c r="U616" s="215"/>
      <c r="V616" s="215"/>
      <c r="W616" s="349"/>
      <c r="X616" s="207">
        <f t="shared" si="92"/>
        <v>0</v>
      </c>
    </row>
    <row r="617" spans="1:24" ht="18.600000000000001" thickBot="1">
      <c r="A617" s="108"/>
      <c r="B617" s="6"/>
      <c r="C617" s="7">
        <v>202</v>
      </c>
      <c r="D617" s="16" t="s">
        <v>494</v>
      </c>
      <c r="E617" s="378"/>
      <c r="F617" s="380">
        <v>600</v>
      </c>
      <c r="G617" s="130">
        <v>600</v>
      </c>
      <c r="H617" s="130">
        <v>600</v>
      </c>
      <c r="I617" s="130">
        <v>600</v>
      </c>
      <c r="J617" s="128">
        <f t="shared" si="91"/>
        <v>1</v>
      </c>
      <c r="K617" s="129"/>
      <c r="L617" s="347"/>
      <c r="M617" s="139"/>
      <c r="N617" s="209">
        <f>I617</f>
        <v>600</v>
      </c>
      <c r="O617" s="348">
        <f t="shared" si="93"/>
        <v>-600</v>
      </c>
      <c r="P617" s="129"/>
      <c r="Q617" s="210"/>
      <c r="R617" s="215"/>
      <c r="S617" s="215"/>
      <c r="T617" s="215"/>
      <c r="U617" s="215"/>
      <c r="V617" s="215"/>
      <c r="W617" s="349"/>
      <c r="X617" s="207">
        <f t="shared" si="92"/>
        <v>0</v>
      </c>
    </row>
    <row r="618" spans="1:24" ht="18.600000000000001" thickBot="1">
      <c r="A618" s="108"/>
      <c r="B618" s="24"/>
      <c r="C618" s="7">
        <v>205</v>
      </c>
      <c r="D618" s="16" t="s">
        <v>132</v>
      </c>
      <c r="E618" s="378"/>
      <c r="F618" s="380">
        <v>1000</v>
      </c>
      <c r="G618" s="130">
        <v>1000</v>
      </c>
      <c r="H618" s="130">
        <v>1000</v>
      </c>
      <c r="I618" s="130">
        <v>1000</v>
      </c>
      <c r="J618" s="128">
        <f t="shared" si="91"/>
        <v>1</v>
      </c>
      <c r="K618" s="129"/>
      <c r="L618" s="347"/>
      <c r="M618" s="139"/>
      <c r="N618" s="209">
        <f>I618</f>
        <v>1000</v>
      </c>
      <c r="O618" s="348">
        <f t="shared" si="93"/>
        <v>-1000</v>
      </c>
      <c r="P618" s="129"/>
      <c r="Q618" s="210"/>
      <c r="R618" s="215"/>
      <c r="S618" s="215"/>
      <c r="T618" s="215"/>
      <c r="U618" s="215"/>
      <c r="V618" s="215"/>
      <c r="W618" s="349"/>
      <c r="X618" s="207">
        <f t="shared" si="92"/>
        <v>0</v>
      </c>
    </row>
    <row r="619" spans="1:24" ht="18.600000000000001" hidden="1" thickBot="1">
      <c r="A619" s="108"/>
      <c r="B619" s="24"/>
      <c r="C619" s="7">
        <v>208</v>
      </c>
      <c r="D619" s="35" t="s">
        <v>133</v>
      </c>
      <c r="E619" s="378"/>
      <c r="F619" s="380"/>
      <c r="G619" s="130"/>
      <c r="H619" s="130"/>
      <c r="I619" s="130"/>
      <c r="J619" s="128" t="str">
        <f t="shared" si="91"/>
        <v/>
      </c>
      <c r="K619" s="129"/>
      <c r="L619" s="347"/>
      <c r="M619" s="139"/>
      <c r="N619" s="209">
        <f>I619</f>
        <v>0</v>
      </c>
      <c r="O619" s="348">
        <f t="shared" si="93"/>
        <v>0</v>
      </c>
      <c r="P619" s="129"/>
      <c r="Q619" s="210"/>
      <c r="R619" s="215"/>
      <c r="S619" s="215"/>
      <c r="T619" s="215"/>
      <c r="U619" s="215"/>
      <c r="V619" s="215"/>
      <c r="W619" s="349"/>
      <c r="X619" s="207">
        <f t="shared" si="92"/>
        <v>0</v>
      </c>
    </row>
    <row r="620" spans="1:24" ht="18.600000000000001" hidden="1" thickBot="1">
      <c r="A620" s="108"/>
      <c r="B620" s="14"/>
      <c r="C620" s="13">
        <v>209</v>
      </c>
      <c r="D620" s="19" t="s">
        <v>134</v>
      </c>
      <c r="E620" s="378"/>
      <c r="F620" s="380"/>
      <c r="G620" s="130"/>
      <c r="H620" s="130"/>
      <c r="I620" s="130"/>
      <c r="J620" s="128" t="str">
        <f t="shared" si="91"/>
        <v/>
      </c>
      <c r="K620" s="129"/>
      <c r="L620" s="347"/>
      <c r="M620" s="139"/>
      <c r="N620" s="209">
        <f>I620</f>
        <v>0</v>
      </c>
      <c r="O620" s="348">
        <f t="shared" si="93"/>
        <v>0</v>
      </c>
      <c r="P620" s="129"/>
      <c r="Q620" s="210"/>
      <c r="R620" s="215"/>
      <c r="S620" s="215"/>
      <c r="T620" s="215"/>
      <c r="U620" s="215"/>
      <c r="V620" s="215"/>
      <c r="W620" s="349"/>
      <c r="X620" s="207">
        <f t="shared" si="92"/>
        <v>0</v>
      </c>
    </row>
    <row r="621" spans="1:24" ht="18.600000000000001" thickBot="1">
      <c r="A621" s="108"/>
      <c r="B621" s="10">
        <v>500</v>
      </c>
      <c r="C621" s="748" t="s">
        <v>1108</v>
      </c>
      <c r="D621" s="748"/>
      <c r="E621" s="381">
        <f>SUM(E622:E626)</f>
        <v>0</v>
      </c>
      <c r="F621" s="211">
        <f>SUM(F622:F626)</f>
        <v>6900</v>
      </c>
      <c r="G621" s="137">
        <f>SUM(G622:G626)</f>
        <v>5900</v>
      </c>
      <c r="H621" s="137">
        <f>SUM(H622:H626)</f>
        <v>5900</v>
      </c>
      <c r="I621" s="137">
        <f>SUM(I622:I626)</f>
        <v>5900</v>
      </c>
      <c r="J621" s="128">
        <f t="shared" si="91"/>
        <v>1</v>
      </c>
      <c r="K621" s="129"/>
      <c r="L621" s="212">
        <f>SUM(L622:L626)</f>
        <v>0</v>
      </c>
      <c r="M621" s="213">
        <f>SUM(M622:M626)</f>
        <v>0</v>
      </c>
      <c r="N621" s="350">
        <f>SUM(N622:N626)</f>
        <v>5900</v>
      </c>
      <c r="O621" s="351">
        <f>SUM(O622:O626)</f>
        <v>-5900</v>
      </c>
      <c r="P621" s="129"/>
      <c r="Q621" s="214"/>
      <c r="R621" s="225"/>
      <c r="S621" s="215"/>
      <c r="T621" s="225"/>
      <c r="U621" s="225"/>
      <c r="V621" s="225"/>
      <c r="W621" s="352"/>
      <c r="X621" s="207">
        <f t="shared" si="92"/>
        <v>0</v>
      </c>
    </row>
    <row r="622" spans="1:24" ht="18.600000000000001" thickBot="1">
      <c r="A622" s="108"/>
      <c r="B622" s="14"/>
      <c r="C622" s="36">
        <v>551</v>
      </c>
      <c r="D622" s="392" t="s">
        <v>1109</v>
      </c>
      <c r="E622" s="378"/>
      <c r="F622" s="380">
        <v>4100</v>
      </c>
      <c r="G622" s="130">
        <v>4100</v>
      </c>
      <c r="H622" s="130">
        <v>4100</v>
      </c>
      <c r="I622" s="130">
        <v>4100</v>
      </c>
      <c r="J622" s="128">
        <f t="shared" si="91"/>
        <v>1</v>
      </c>
      <c r="K622" s="129"/>
      <c r="L622" s="347"/>
      <c r="M622" s="139"/>
      <c r="N622" s="209">
        <f t="shared" ref="N622:N627" si="94">I622</f>
        <v>4100</v>
      </c>
      <c r="O622" s="348">
        <f t="shared" si="93"/>
        <v>-4100</v>
      </c>
      <c r="P622" s="129"/>
      <c r="Q622" s="210"/>
      <c r="R622" s="215"/>
      <c r="S622" s="215"/>
      <c r="T622" s="215"/>
      <c r="U622" s="215"/>
      <c r="V622" s="215"/>
      <c r="W622" s="349"/>
      <c r="X622" s="207">
        <f t="shared" si="92"/>
        <v>0</v>
      </c>
    </row>
    <row r="623" spans="1:24" ht="18.600000000000001" hidden="1" thickBot="1">
      <c r="A623" s="147">
        <v>5</v>
      </c>
      <c r="B623" s="14"/>
      <c r="C623" s="37">
        <f>C622+1</f>
        <v>552</v>
      </c>
      <c r="D623" s="393" t="s">
        <v>1110</v>
      </c>
      <c r="E623" s="378"/>
      <c r="F623" s="380"/>
      <c r="G623" s="130"/>
      <c r="H623" s="130"/>
      <c r="I623" s="130"/>
      <c r="J623" s="128" t="str">
        <f t="shared" si="91"/>
        <v/>
      </c>
      <c r="K623" s="129"/>
      <c r="L623" s="347"/>
      <c r="M623" s="139"/>
      <c r="N623" s="209">
        <f t="shared" si="94"/>
        <v>0</v>
      </c>
      <c r="O623" s="348">
        <f t="shared" si="93"/>
        <v>0</v>
      </c>
      <c r="P623" s="129"/>
      <c r="Q623" s="210"/>
      <c r="R623" s="215"/>
      <c r="S623" s="215"/>
      <c r="T623" s="215"/>
      <c r="U623" s="215"/>
      <c r="V623" s="215"/>
      <c r="W623" s="349"/>
      <c r="X623" s="207">
        <f t="shared" si="92"/>
        <v>0</v>
      </c>
    </row>
    <row r="624" spans="1:24" ht="18.600000000000001" thickBot="1">
      <c r="A624" s="148">
        <v>10</v>
      </c>
      <c r="B624" s="14"/>
      <c r="C624" s="37">
        <v>560</v>
      </c>
      <c r="D624" s="394" t="s">
        <v>1111</v>
      </c>
      <c r="E624" s="378"/>
      <c r="F624" s="380">
        <v>1800</v>
      </c>
      <c r="G624" s="130">
        <v>1800</v>
      </c>
      <c r="H624" s="130">
        <v>1800</v>
      </c>
      <c r="I624" s="130">
        <v>1800</v>
      </c>
      <c r="J624" s="128">
        <f t="shared" si="91"/>
        <v>1</v>
      </c>
      <c r="K624" s="129"/>
      <c r="L624" s="347"/>
      <c r="M624" s="139"/>
      <c r="N624" s="209">
        <f t="shared" si="94"/>
        <v>1800</v>
      </c>
      <c r="O624" s="348">
        <f t="shared" si="93"/>
        <v>-1800</v>
      </c>
      <c r="P624" s="129"/>
      <c r="Q624" s="210"/>
      <c r="R624" s="215"/>
      <c r="S624" s="215"/>
      <c r="T624" s="215"/>
      <c r="U624" s="215"/>
      <c r="V624" s="215"/>
      <c r="W624" s="349"/>
      <c r="X624" s="207">
        <f t="shared" si="92"/>
        <v>0</v>
      </c>
    </row>
    <row r="625" spans="1:24" ht="18.600000000000001" thickBot="1">
      <c r="A625" s="148">
        <v>15</v>
      </c>
      <c r="B625" s="14"/>
      <c r="C625" s="37">
        <v>580</v>
      </c>
      <c r="D625" s="393" t="s">
        <v>1112</v>
      </c>
      <c r="E625" s="378"/>
      <c r="F625" s="380">
        <v>1000</v>
      </c>
      <c r="G625" s="130"/>
      <c r="H625" s="130"/>
      <c r="I625" s="130"/>
      <c r="J625" s="128" t="str">
        <f t="shared" si="91"/>
        <v/>
      </c>
      <c r="K625" s="129"/>
      <c r="L625" s="347"/>
      <c r="M625" s="139"/>
      <c r="N625" s="209">
        <f t="shared" si="94"/>
        <v>0</v>
      </c>
      <c r="O625" s="348">
        <f t="shared" si="93"/>
        <v>0</v>
      </c>
      <c r="P625" s="129"/>
      <c r="Q625" s="210"/>
      <c r="R625" s="215"/>
      <c r="S625" s="215"/>
      <c r="T625" s="215"/>
      <c r="U625" s="215"/>
      <c r="V625" s="215"/>
      <c r="W625" s="349"/>
      <c r="X625" s="207">
        <f t="shared" si="92"/>
        <v>0</v>
      </c>
    </row>
    <row r="626" spans="1:24" ht="32.4" hidden="1" thickBot="1">
      <c r="A626" s="147">
        <v>35</v>
      </c>
      <c r="B626" s="14"/>
      <c r="C626" s="38">
        <v>590</v>
      </c>
      <c r="D626" s="395" t="s">
        <v>1113</v>
      </c>
      <c r="E626" s="378"/>
      <c r="F626" s="380"/>
      <c r="G626" s="130"/>
      <c r="H626" s="130"/>
      <c r="I626" s="130"/>
      <c r="J626" s="128" t="str">
        <f t="shared" si="91"/>
        <v/>
      </c>
      <c r="K626" s="129"/>
      <c r="L626" s="347"/>
      <c r="M626" s="139"/>
      <c r="N626" s="209">
        <f t="shared" si="94"/>
        <v>0</v>
      </c>
      <c r="O626" s="348">
        <f t="shared" si="93"/>
        <v>0</v>
      </c>
      <c r="P626" s="129"/>
      <c r="Q626" s="210"/>
      <c r="R626" s="215"/>
      <c r="S626" s="215"/>
      <c r="T626" s="215"/>
      <c r="U626" s="215"/>
      <c r="V626" s="215"/>
      <c r="W626" s="349"/>
      <c r="X626" s="207">
        <f t="shared" si="92"/>
        <v>0</v>
      </c>
    </row>
    <row r="627" spans="1:24" ht="18.600000000000001" hidden="1" thickBot="1">
      <c r="A627" s="148">
        <v>40</v>
      </c>
      <c r="B627" s="10">
        <v>800</v>
      </c>
      <c r="C627" s="748" t="s">
        <v>303</v>
      </c>
      <c r="D627" s="748"/>
      <c r="E627" s="381"/>
      <c r="F627" s="384"/>
      <c r="G627" s="143"/>
      <c r="H627" s="143"/>
      <c r="I627" s="130"/>
      <c r="J627" s="128" t="str">
        <f t="shared" si="91"/>
        <v/>
      </c>
      <c r="K627" s="129"/>
      <c r="L627" s="354"/>
      <c r="M627" s="141"/>
      <c r="N627" s="209">
        <f t="shared" si="94"/>
        <v>0</v>
      </c>
      <c r="O627" s="348">
        <f t="shared" si="93"/>
        <v>0</v>
      </c>
      <c r="P627" s="129"/>
      <c r="Q627" s="214"/>
      <c r="R627" s="225"/>
      <c r="S627" s="215"/>
      <c r="T627" s="215"/>
      <c r="U627" s="225"/>
      <c r="V627" s="215"/>
      <c r="W627" s="349"/>
      <c r="X627" s="207">
        <f t="shared" si="92"/>
        <v>0</v>
      </c>
    </row>
    <row r="628" spans="1:24" ht="18.600000000000001" thickBot="1">
      <c r="A628" s="148">
        <v>45</v>
      </c>
      <c r="B628" s="10">
        <v>1000</v>
      </c>
      <c r="C628" s="749" t="s">
        <v>1115</v>
      </c>
      <c r="D628" s="749"/>
      <c r="E628" s="381">
        <f>SUM(E629:E645)</f>
        <v>0</v>
      </c>
      <c r="F628" s="211">
        <f>SUM(F629:F645)</f>
        <v>63370</v>
      </c>
      <c r="G628" s="137">
        <f>SUM(G629:G645)</f>
        <v>59800</v>
      </c>
      <c r="H628" s="137">
        <f>SUM(H629:H645)</f>
        <v>59800</v>
      </c>
      <c r="I628" s="137">
        <f>SUM(I629:I645)</f>
        <v>59800</v>
      </c>
      <c r="J628" s="128">
        <f t="shared" si="91"/>
        <v>1</v>
      </c>
      <c r="K628" s="129"/>
      <c r="L628" s="212">
        <f>SUM(L629:L645)</f>
        <v>0</v>
      </c>
      <c r="M628" s="213">
        <f>SUM(M629:M645)</f>
        <v>0</v>
      </c>
      <c r="N628" s="350">
        <f>SUM(N629:N645)</f>
        <v>59800</v>
      </c>
      <c r="O628" s="351">
        <f>SUM(O629:O645)</f>
        <v>-59800</v>
      </c>
      <c r="P628" s="129"/>
      <c r="Q628" s="212">
        <f t="shared" ref="Q628:W628" si="95">SUM(Q629:Q645)</f>
        <v>0</v>
      </c>
      <c r="R628" s="213">
        <f t="shared" si="95"/>
        <v>0</v>
      </c>
      <c r="S628" s="213">
        <f t="shared" si="95"/>
        <v>55800</v>
      </c>
      <c r="T628" s="213">
        <f t="shared" si="95"/>
        <v>-55800</v>
      </c>
      <c r="U628" s="213">
        <f t="shared" si="95"/>
        <v>0</v>
      </c>
      <c r="V628" s="213">
        <f t="shared" si="95"/>
        <v>0</v>
      </c>
      <c r="W628" s="351">
        <f t="shared" si="95"/>
        <v>0</v>
      </c>
      <c r="X628" s="207">
        <f t="shared" si="92"/>
        <v>-55800</v>
      </c>
    </row>
    <row r="629" spans="1:24" ht="18.600000000000001" thickBot="1">
      <c r="A629" s="148">
        <v>50</v>
      </c>
      <c r="B629" s="6"/>
      <c r="C629" s="15">
        <v>1011</v>
      </c>
      <c r="D629" s="39" t="s">
        <v>1116</v>
      </c>
      <c r="E629" s="378"/>
      <c r="F629" s="380"/>
      <c r="G629" s="130"/>
      <c r="H629" s="130"/>
      <c r="I629" s="130"/>
      <c r="J629" s="128" t="str">
        <f t="shared" si="91"/>
        <v/>
      </c>
      <c r="K629" s="129"/>
      <c r="L629" s="347"/>
      <c r="M629" s="139"/>
      <c r="N629" s="209">
        <f t="shared" ref="N629:N645" si="96">I629</f>
        <v>0</v>
      </c>
      <c r="O629" s="348">
        <f t="shared" si="93"/>
        <v>0</v>
      </c>
      <c r="P629" s="129"/>
      <c r="Q629" s="347"/>
      <c r="R629" s="139"/>
      <c r="S629" s="355">
        <f t="shared" ref="S629:S636" si="97">+IF(+(L629+M629)&gt;=I629,+M629,+(+I629-L629))</f>
        <v>0</v>
      </c>
      <c r="T629" s="209">
        <f>Q629+R629-S629</f>
        <v>0</v>
      </c>
      <c r="U629" s="139"/>
      <c r="V629" s="139"/>
      <c r="W629" s="140"/>
      <c r="X629" s="207">
        <f t="shared" si="92"/>
        <v>0</v>
      </c>
    </row>
    <row r="630" spans="1:24" ht="18.600000000000001" hidden="1" thickBot="1">
      <c r="A630" s="148">
        <v>55</v>
      </c>
      <c r="B630" s="6"/>
      <c r="C630" s="7">
        <v>1012</v>
      </c>
      <c r="D630" s="16" t="s">
        <v>1117</v>
      </c>
      <c r="E630" s="378"/>
      <c r="F630" s="380"/>
      <c r="G630" s="130"/>
      <c r="H630" s="130"/>
      <c r="I630" s="130"/>
      <c r="J630" s="128" t="str">
        <f t="shared" si="91"/>
        <v/>
      </c>
      <c r="K630" s="129"/>
      <c r="L630" s="347"/>
      <c r="M630" s="139"/>
      <c r="N630" s="209">
        <f t="shared" si="96"/>
        <v>0</v>
      </c>
      <c r="O630" s="348">
        <f t="shared" si="93"/>
        <v>0</v>
      </c>
      <c r="P630" s="129"/>
      <c r="Q630" s="347"/>
      <c r="R630" s="139"/>
      <c r="S630" s="355">
        <f t="shared" si="97"/>
        <v>0</v>
      </c>
      <c r="T630" s="209">
        <f t="shared" ref="T630:T636" si="98">Q630+R630-S630</f>
        <v>0</v>
      </c>
      <c r="U630" s="139"/>
      <c r="V630" s="139"/>
      <c r="W630" s="140"/>
      <c r="X630" s="207">
        <f t="shared" si="92"/>
        <v>0</v>
      </c>
    </row>
    <row r="631" spans="1:24" ht="18.600000000000001" hidden="1" thickBot="1">
      <c r="A631" s="148">
        <v>60</v>
      </c>
      <c r="B631" s="6"/>
      <c r="C631" s="7">
        <v>1013</v>
      </c>
      <c r="D631" s="16" t="s">
        <v>1118</v>
      </c>
      <c r="E631" s="378"/>
      <c r="F631" s="380"/>
      <c r="G631" s="130"/>
      <c r="H631" s="130"/>
      <c r="I631" s="130"/>
      <c r="J631" s="128" t="str">
        <f t="shared" si="91"/>
        <v/>
      </c>
      <c r="K631" s="129"/>
      <c r="L631" s="347"/>
      <c r="M631" s="139"/>
      <c r="N631" s="209">
        <f t="shared" si="96"/>
        <v>0</v>
      </c>
      <c r="O631" s="348">
        <f t="shared" si="93"/>
        <v>0</v>
      </c>
      <c r="P631" s="129"/>
      <c r="Q631" s="347"/>
      <c r="R631" s="139"/>
      <c r="S631" s="355">
        <f t="shared" si="97"/>
        <v>0</v>
      </c>
      <c r="T631" s="209">
        <f t="shared" si="98"/>
        <v>0</v>
      </c>
      <c r="U631" s="139"/>
      <c r="V631" s="139"/>
      <c r="W631" s="140"/>
      <c r="X631" s="207">
        <f t="shared" si="92"/>
        <v>0</v>
      </c>
    </row>
    <row r="632" spans="1:24" ht="18.600000000000001" hidden="1" thickBot="1">
      <c r="A632" s="147">
        <v>65</v>
      </c>
      <c r="B632" s="6"/>
      <c r="C632" s="7">
        <v>1014</v>
      </c>
      <c r="D632" s="16" t="s">
        <v>1119</v>
      </c>
      <c r="E632" s="378"/>
      <c r="F632" s="380"/>
      <c r="G632" s="130"/>
      <c r="H632" s="130"/>
      <c r="I632" s="130"/>
      <c r="J632" s="128" t="str">
        <f t="shared" si="91"/>
        <v/>
      </c>
      <c r="K632" s="129"/>
      <c r="L632" s="347"/>
      <c r="M632" s="139"/>
      <c r="N632" s="209">
        <f t="shared" si="96"/>
        <v>0</v>
      </c>
      <c r="O632" s="348">
        <f t="shared" si="93"/>
        <v>0</v>
      </c>
      <c r="P632" s="129"/>
      <c r="Q632" s="347"/>
      <c r="R632" s="139"/>
      <c r="S632" s="355">
        <f t="shared" si="97"/>
        <v>0</v>
      </c>
      <c r="T632" s="209">
        <f t="shared" si="98"/>
        <v>0</v>
      </c>
      <c r="U632" s="139"/>
      <c r="V632" s="139"/>
      <c r="W632" s="140"/>
      <c r="X632" s="207">
        <f t="shared" si="92"/>
        <v>0</v>
      </c>
    </row>
    <row r="633" spans="1:24" ht="18.600000000000001" thickBot="1">
      <c r="A633" s="148">
        <v>70</v>
      </c>
      <c r="B633" s="6"/>
      <c r="C633" s="7">
        <v>1015</v>
      </c>
      <c r="D633" s="16" t="s">
        <v>1120</v>
      </c>
      <c r="E633" s="378"/>
      <c r="F633" s="380">
        <v>9000</v>
      </c>
      <c r="G633" s="130">
        <v>9000</v>
      </c>
      <c r="H633" s="130">
        <v>9000</v>
      </c>
      <c r="I633" s="130">
        <v>9000</v>
      </c>
      <c r="J633" s="128">
        <f t="shared" si="91"/>
        <v>1</v>
      </c>
      <c r="K633" s="129"/>
      <c r="L633" s="347"/>
      <c r="M633" s="139"/>
      <c r="N633" s="209">
        <f t="shared" si="96"/>
        <v>9000</v>
      </c>
      <c r="O633" s="348">
        <f t="shared" si="93"/>
        <v>-9000</v>
      </c>
      <c r="P633" s="129"/>
      <c r="Q633" s="347"/>
      <c r="R633" s="139"/>
      <c r="S633" s="355">
        <f t="shared" si="97"/>
        <v>9000</v>
      </c>
      <c r="T633" s="209">
        <f t="shared" si="98"/>
        <v>-9000</v>
      </c>
      <c r="U633" s="139"/>
      <c r="V633" s="139"/>
      <c r="W633" s="140"/>
      <c r="X633" s="207">
        <f t="shared" si="92"/>
        <v>-9000</v>
      </c>
    </row>
    <row r="634" spans="1:24" ht="18.600000000000001" thickBot="1">
      <c r="A634" s="148">
        <v>75</v>
      </c>
      <c r="B634" s="6"/>
      <c r="C634" s="7">
        <v>1016</v>
      </c>
      <c r="D634" s="16" t="s">
        <v>1121</v>
      </c>
      <c r="E634" s="378"/>
      <c r="F634" s="380">
        <v>26500</v>
      </c>
      <c r="G634" s="130">
        <v>26000</v>
      </c>
      <c r="H634" s="130">
        <v>26000</v>
      </c>
      <c r="I634" s="130">
        <v>26000</v>
      </c>
      <c r="J634" s="128">
        <f t="shared" si="91"/>
        <v>1</v>
      </c>
      <c r="K634" s="129"/>
      <c r="L634" s="347"/>
      <c r="M634" s="139"/>
      <c r="N634" s="209">
        <f t="shared" si="96"/>
        <v>26000</v>
      </c>
      <c r="O634" s="348">
        <f t="shared" si="93"/>
        <v>-26000</v>
      </c>
      <c r="P634" s="129"/>
      <c r="Q634" s="347"/>
      <c r="R634" s="139"/>
      <c r="S634" s="355">
        <f t="shared" si="97"/>
        <v>26000</v>
      </c>
      <c r="T634" s="209">
        <f t="shared" si="98"/>
        <v>-26000</v>
      </c>
      <c r="U634" s="139"/>
      <c r="V634" s="139"/>
      <c r="W634" s="140"/>
      <c r="X634" s="207">
        <f t="shared" si="92"/>
        <v>-26000</v>
      </c>
    </row>
    <row r="635" spans="1:24" ht="18.600000000000001" thickBot="1">
      <c r="A635" s="148">
        <v>80</v>
      </c>
      <c r="B635" s="11"/>
      <c r="C635" s="40">
        <v>1020</v>
      </c>
      <c r="D635" s="41" t="s">
        <v>1122</v>
      </c>
      <c r="E635" s="378"/>
      <c r="F635" s="380">
        <v>12870</v>
      </c>
      <c r="G635" s="130">
        <v>12800</v>
      </c>
      <c r="H635" s="130">
        <v>12800</v>
      </c>
      <c r="I635" s="130">
        <v>12800</v>
      </c>
      <c r="J635" s="128">
        <f t="shared" si="91"/>
        <v>1</v>
      </c>
      <c r="K635" s="129"/>
      <c r="L635" s="347"/>
      <c r="M635" s="139"/>
      <c r="N635" s="209">
        <f t="shared" si="96"/>
        <v>12800</v>
      </c>
      <c r="O635" s="348">
        <f t="shared" si="93"/>
        <v>-12800</v>
      </c>
      <c r="P635" s="129"/>
      <c r="Q635" s="347"/>
      <c r="R635" s="139"/>
      <c r="S635" s="355">
        <f t="shared" si="97"/>
        <v>12800</v>
      </c>
      <c r="T635" s="209">
        <f t="shared" si="98"/>
        <v>-12800</v>
      </c>
      <c r="U635" s="139"/>
      <c r="V635" s="139"/>
      <c r="W635" s="140"/>
      <c r="X635" s="207">
        <f t="shared" si="92"/>
        <v>-12800</v>
      </c>
    </row>
    <row r="636" spans="1:24" ht="18.600000000000001" hidden="1" thickBot="1">
      <c r="A636" s="148">
        <v>85</v>
      </c>
      <c r="B636" s="6"/>
      <c r="C636" s="7">
        <v>1030</v>
      </c>
      <c r="D636" s="16" t="s">
        <v>1123</v>
      </c>
      <c r="E636" s="378"/>
      <c r="F636" s="380"/>
      <c r="G636" s="130"/>
      <c r="H636" s="130"/>
      <c r="I636" s="130"/>
      <c r="J636" s="128" t="str">
        <f t="shared" si="91"/>
        <v/>
      </c>
      <c r="K636" s="129"/>
      <c r="L636" s="347"/>
      <c r="M636" s="139"/>
      <c r="N636" s="209">
        <f t="shared" si="96"/>
        <v>0</v>
      </c>
      <c r="O636" s="348">
        <f t="shared" si="93"/>
        <v>0</v>
      </c>
      <c r="P636" s="129"/>
      <c r="Q636" s="347"/>
      <c r="R636" s="139"/>
      <c r="S636" s="355">
        <f t="shared" si="97"/>
        <v>0</v>
      </c>
      <c r="T636" s="209">
        <f t="shared" si="98"/>
        <v>0</v>
      </c>
      <c r="U636" s="139"/>
      <c r="V636" s="139"/>
      <c r="W636" s="140"/>
      <c r="X636" s="207">
        <f t="shared" si="92"/>
        <v>0</v>
      </c>
    </row>
    <row r="637" spans="1:24" ht="18.600000000000001" thickBot="1">
      <c r="A637" s="148">
        <v>90</v>
      </c>
      <c r="B637" s="6"/>
      <c r="C637" s="40">
        <v>1051</v>
      </c>
      <c r="D637" s="43" t="s">
        <v>1124</v>
      </c>
      <c r="E637" s="378"/>
      <c r="F637" s="380">
        <v>5000</v>
      </c>
      <c r="G637" s="130">
        <v>4000</v>
      </c>
      <c r="H637" s="130">
        <v>4000</v>
      </c>
      <c r="I637" s="130">
        <v>4000</v>
      </c>
      <c r="J637" s="128">
        <f t="shared" si="91"/>
        <v>1</v>
      </c>
      <c r="K637" s="129"/>
      <c r="L637" s="347"/>
      <c r="M637" s="139"/>
      <c r="N637" s="209">
        <f t="shared" si="96"/>
        <v>4000</v>
      </c>
      <c r="O637" s="348">
        <f t="shared" si="93"/>
        <v>-4000</v>
      </c>
      <c r="P637" s="129"/>
      <c r="Q637" s="210"/>
      <c r="R637" s="215"/>
      <c r="S637" s="215"/>
      <c r="T637" s="215"/>
      <c r="U637" s="215"/>
      <c r="V637" s="215"/>
      <c r="W637" s="349"/>
      <c r="X637" s="207">
        <f t="shared" si="92"/>
        <v>0</v>
      </c>
    </row>
    <row r="638" spans="1:24" ht="18.600000000000001" hidden="1" thickBot="1">
      <c r="A638" s="147">
        <v>115</v>
      </c>
      <c r="B638" s="6"/>
      <c r="C638" s="7">
        <v>1052</v>
      </c>
      <c r="D638" s="16" t="s">
        <v>1125</v>
      </c>
      <c r="E638" s="378"/>
      <c r="F638" s="380"/>
      <c r="G638" s="130"/>
      <c r="H638" s="130"/>
      <c r="I638" s="130"/>
      <c r="J638" s="128" t="str">
        <f t="shared" si="91"/>
        <v/>
      </c>
      <c r="K638" s="129"/>
      <c r="L638" s="347"/>
      <c r="M638" s="139"/>
      <c r="N638" s="209">
        <f t="shared" si="96"/>
        <v>0</v>
      </c>
      <c r="O638" s="348">
        <f t="shared" si="93"/>
        <v>0</v>
      </c>
      <c r="P638" s="129"/>
      <c r="Q638" s="210"/>
      <c r="R638" s="215"/>
      <c r="S638" s="215"/>
      <c r="T638" s="215"/>
      <c r="U638" s="215"/>
      <c r="V638" s="215"/>
      <c r="W638" s="349"/>
      <c r="X638" s="207">
        <f t="shared" si="92"/>
        <v>0</v>
      </c>
    </row>
    <row r="639" spans="1:24" ht="32.4" hidden="1" thickBot="1">
      <c r="A639" s="147">
        <v>125</v>
      </c>
      <c r="B639" s="6"/>
      <c r="C639" s="44">
        <v>1053</v>
      </c>
      <c r="D639" s="45" t="s">
        <v>1126</v>
      </c>
      <c r="E639" s="378"/>
      <c r="F639" s="380"/>
      <c r="G639" s="130"/>
      <c r="H639" s="130"/>
      <c r="I639" s="130"/>
      <c r="J639" s="128" t="str">
        <f t="shared" si="91"/>
        <v/>
      </c>
      <c r="K639" s="129"/>
      <c r="L639" s="347"/>
      <c r="M639" s="139"/>
      <c r="N639" s="209">
        <f t="shared" si="96"/>
        <v>0</v>
      </c>
      <c r="O639" s="348">
        <f t="shared" si="93"/>
        <v>0</v>
      </c>
      <c r="P639" s="129"/>
      <c r="Q639" s="210"/>
      <c r="R639" s="215"/>
      <c r="S639" s="215"/>
      <c r="T639" s="215"/>
      <c r="U639" s="215"/>
      <c r="V639" s="215"/>
      <c r="W639" s="349"/>
      <c r="X639" s="207">
        <f t="shared" si="92"/>
        <v>0</v>
      </c>
    </row>
    <row r="640" spans="1:24" ht="18.600000000000001" thickBot="1">
      <c r="A640" s="148">
        <v>130</v>
      </c>
      <c r="B640" s="6"/>
      <c r="C640" s="7">
        <v>1062</v>
      </c>
      <c r="D640" s="9" t="s">
        <v>1127</v>
      </c>
      <c r="E640" s="378"/>
      <c r="F640" s="380">
        <v>4000</v>
      </c>
      <c r="G640" s="130">
        <v>3000</v>
      </c>
      <c r="H640" s="130">
        <v>3000</v>
      </c>
      <c r="I640" s="130">
        <v>3000</v>
      </c>
      <c r="J640" s="128">
        <f t="shared" si="91"/>
        <v>1</v>
      </c>
      <c r="K640" s="129"/>
      <c r="L640" s="347"/>
      <c r="M640" s="139"/>
      <c r="N640" s="209">
        <f t="shared" si="96"/>
        <v>3000</v>
      </c>
      <c r="O640" s="348">
        <f t="shared" si="93"/>
        <v>-3000</v>
      </c>
      <c r="P640" s="129"/>
      <c r="Q640" s="347"/>
      <c r="R640" s="139"/>
      <c r="S640" s="355">
        <f>+IF(+(L640+M640)&gt;=I640,+M640,+(+I640-L640))</f>
        <v>3000</v>
      </c>
      <c r="T640" s="209">
        <f>Q640+R640-S640</f>
        <v>-3000</v>
      </c>
      <c r="U640" s="139"/>
      <c r="V640" s="139"/>
      <c r="W640" s="140"/>
      <c r="X640" s="207">
        <f t="shared" si="92"/>
        <v>-3000</v>
      </c>
    </row>
    <row r="641" spans="1:24" ht="18.600000000000001" hidden="1" thickBot="1">
      <c r="A641" s="148">
        <v>135</v>
      </c>
      <c r="B641" s="6"/>
      <c r="C641" s="7">
        <v>1063</v>
      </c>
      <c r="D641" s="9" t="s">
        <v>1128</v>
      </c>
      <c r="E641" s="378"/>
      <c r="F641" s="380"/>
      <c r="G641" s="130"/>
      <c r="H641" s="130"/>
      <c r="I641" s="130"/>
      <c r="J641" s="128" t="str">
        <f t="shared" si="91"/>
        <v/>
      </c>
      <c r="K641" s="129"/>
      <c r="L641" s="347"/>
      <c r="M641" s="139"/>
      <c r="N641" s="209">
        <f t="shared" si="96"/>
        <v>0</v>
      </c>
      <c r="O641" s="348">
        <f t="shared" si="93"/>
        <v>0</v>
      </c>
      <c r="P641" s="129"/>
      <c r="Q641" s="210"/>
      <c r="R641" s="215"/>
      <c r="S641" s="215"/>
      <c r="T641" s="215"/>
      <c r="U641" s="215"/>
      <c r="V641" s="215"/>
      <c r="W641" s="349"/>
      <c r="X641" s="207">
        <f t="shared" si="92"/>
        <v>0</v>
      </c>
    </row>
    <row r="642" spans="1:24" ht="18.600000000000001" hidden="1" thickBot="1">
      <c r="A642" s="148">
        <v>140</v>
      </c>
      <c r="B642" s="6"/>
      <c r="C642" s="44">
        <v>1069</v>
      </c>
      <c r="D642" s="46" t="s">
        <v>1129</v>
      </c>
      <c r="E642" s="378"/>
      <c r="F642" s="380"/>
      <c r="G642" s="130"/>
      <c r="H642" s="130"/>
      <c r="I642" s="130"/>
      <c r="J642" s="128" t="str">
        <f t="shared" si="91"/>
        <v/>
      </c>
      <c r="K642" s="129"/>
      <c r="L642" s="347"/>
      <c r="M642" s="139"/>
      <c r="N642" s="209">
        <f t="shared" si="96"/>
        <v>0</v>
      </c>
      <c r="O642" s="348">
        <f t="shared" si="93"/>
        <v>0</v>
      </c>
      <c r="P642" s="129"/>
      <c r="Q642" s="347"/>
      <c r="R642" s="139"/>
      <c r="S642" s="355">
        <f>+IF(+(L642+M642)&gt;=I642,+M642,+(+I642-L642))</f>
        <v>0</v>
      </c>
      <c r="T642" s="209">
        <f>Q642+R642-S642</f>
        <v>0</v>
      </c>
      <c r="U642" s="139"/>
      <c r="V642" s="139"/>
      <c r="W642" s="140"/>
      <c r="X642" s="207">
        <f t="shared" si="92"/>
        <v>0</v>
      </c>
    </row>
    <row r="643" spans="1:24" ht="31.8" hidden="1" thickBot="1">
      <c r="A643" s="148">
        <v>145</v>
      </c>
      <c r="B643" s="11"/>
      <c r="C643" s="7">
        <v>1091</v>
      </c>
      <c r="D643" s="16" t="s">
        <v>1130</v>
      </c>
      <c r="E643" s="378"/>
      <c r="F643" s="380"/>
      <c r="G643" s="130"/>
      <c r="H643" s="130"/>
      <c r="I643" s="130"/>
      <c r="J643" s="128" t="str">
        <f t="shared" si="91"/>
        <v/>
      </c>
      <c r="K643" s="129"/>
      <c r="L643" s="347"/>
      <c r="M643" s="139"/>
      <c r="N643" s="209">
        <f t="shared" si="96"/>
        <v>0</v>
      </c>
      <c r="O643" s="348">
        <f t="shared" si="93"/>
        <v>0</v>
      </c>
      <c r="P643" s="129"/>
      <c r="Q643" s="347"/>
      <c r="R643" s="139"/>
      <c r="S643" s="355">
        <f>+IF(+(L643+M643)&gt;=I643,+M643,+(+I643-L643))</f>
        <v>0</v>
      </c>
      <c r="T643" s="209">
        <f>Q643+R643-S643</f>
        <v>0</v>
      </c>
      <c r="U643" s="139"/>
      <c r="V643" s="139"/>
      <c r="W643" s="140"/>
      <c r="X643" s="207">
        <f t="shared" si="92"/>
        <v>0</v>
      </c>
    </row>
    <row r="644" spans="1:24" ht="18.600000000000001" hidden="1" thickBot="1">
      <c r="A644" s="148">
        <v>150</v>
      </c>
      <c r="B644" s="6"/>
      <c r="C644" s="7">
        <v>1092</v>
      </c>
      <c r="D644" s="16" t="s">
        <v>1286</v>
      </c>
      <c r="E644" s="378"/>
      <c r="F644" s="380"/>
      <c r="G644" s="130"/>
      <c r="H644" s="130"/>
      <c r="I644" s="130"/>
      <c r="J644" s="128" t="str">
        <f t="shared" si="91"/>
        <v/>
      </c>
      <c r="K644" s="129"/>
      <c r="L644" s="347"/>
      <c r="M644" s="139"/>
      <c r="N644" s="209">
        <f t="shared" si="96"/>
        <v>0</v>
      </c>
      <c r="O644" s="348">
        <f t="shared" si="93"/>
        <v>0</v>
      </c>
      <c r="P644" s="129"/>
      <c r="Q644" s="210"/>
      <c r="R644" s="215"/>
      <c r="S644" s="215"/>
      <c r="T644" s="215"/>
      <c r="U644" s="215"/>
      <c r="V644" s="215"/>
      <c r="W644" s="349"/>
      <c r="X644" s="207">
        <f t="shared" si="92"/>
        <v>0</v>
      </c>
    </row>
    <row r="645" spans="1:24" ht="18.600000000000001" thickBot="1">
      <c r="A645" s="148">
        <v>155</v>
      </c>
      <c r="B645" s="6"/>
      <c r="C645" s="13">
        <v>1098</v>
      </c>
      <c r="D645" s="17" t="s">
        <v>1131</v>
      </c>
      <c r="E645" s="378"/>
      <c r="F645" s="380">
        <v>6000</v>
      </c>
      <c r="G645" s="130">
        <v>5000</v>
      </c>
      <c r="H645" s="130">
        <v>5000</v>
      </c>
      <c r="I645" s="130">
        <v>5000</v>
      </c>
      <c r="J645" s="128">
        <f t="shared" si="91"/>
        <v>1</v>
      </c>
      <c r="K645" s="129"/>
      <c r="L645" s="347"/>
      <c r="M645" s="139"/>
      <c r="N645" s="209">
        <f t="shared" si="96"/>
        <v>5000</v>
      </c>
      <c r="O645" s="348">
        <f t="shared" si="93"/>
        <v>-5000</v>
      </c>
      <c r="P645" s="129"/>
      <c r="Q645" s="347"/>
      <c r="R645" s="139"/>
      <c r="S645" s="355">
        <f>+IF(+(L645+M645)&gt;=I645,+M645,+(+I645-L645))</f>
        <v>5000</v>
      </c>
      <c r="T645" s="209">
        <f>Q645+R645-S645</f>
        <v>-5000</v>
      </c>
      <c r="U645" s="139"/>
      <c r="V645" s="139"/>
      <c r="W645" s="140"/>
      <c r="X645" s="207">
        <f t="shared" si="92"/>
        <v>-5000</v>
      </c>
    </row>
    <row r="646" spans="1:24" ht="18.600000000000001" hidden="1" thickBot="1">
      <c r="A646" s="148">
        <v>160</v>
      </c>
      <c r="B646" s="10">
        <v>1900</v>
      </c>
      <c r="C646" s="734" t="s">
        <v>1137</v>
      </c>
      <c r="D646" s="734"/>
      <c r="E646" s="381">
        <f>SUM(E647:E649)</f>
        <v>0</v>
      </c>
      <c r="F646" s="211">
        <f>SUM(F647:F649)</f>
        <v>0</v>
      </c>
      <c r="G646" s="137">
        <f>SUM(G647:G649)</f>
        <v>0</v>
      </c>
      <c r="H646" s="137">
        <f>SUM(H647:H649)</f>
        <v>0</v>
      </c>
      <c r="I646" s="137">
        <f>SUM(I647:I649)</f>
        <v>0</v>
      </c>
      <c r="J646" s="128" t="str">
        <f t="shared" si="91"/>
        <v/>
      </c>
      <c r="K646" s="129"/>
      <c r="L646" s="212">
        <f>SUM(L647:L649)</f>
        <v>0</v>
      </c>
      <c r="M646" s="213">
        <f>SUM(M647:M649)</f>
        <v>0</v>
      </c>
      <c r="N646" s="350">
        <f>SUM(N647:N649)</f>
        <v>0</v>
      </c>
      <c r="O646" s="351">
        <f>SUM(O647:O649)</f>
        <v>0</v>
      </c>
      <c r="P646" s="129"/>
      <c r="Q646" s="214"/>
      <c r="R646" s="225"/>
      <c r="S646" s="225"/>
      <c r="T646" s="225"/>
      <c r="U646" s="225"/>
      <c r="V646" s="225"/>
      <c r="W646" s="352"/>
      <c r="X646" s="207">
        <f>T646-U646-V646-W646</f>
        <v>0</v>
      </c>
    </row>
    <row r="647" spans="1:24" ht="18.600000000000001" hidden="1" thickBot="1">
      <c r="A647" s="148">
        <v>165</v>
      </c>
      <c r="B647" s="6"/>
      <c r="C647" s="15">
        <v>1901</v>
      </c>
      <c r="D647" s="8" t="s">
        <v>1202</v>
      </c>
      <c r="E647" s="378"/>
      <c r="F647" s="380"/>
      <c r="G647" s="130"/>
      <c r="H647" s="130"/>
      <c r="I647" s="130"/>
      <c r="J647" s="128" t="str">
        <f t="shared" si="91"/>
        <v/>
      </c>
      <c r="K647" s="129"/>
      <c r="L647" s="347"/>
      <c r="M647" s="139"/>
      <c r="N647" s="209">
        <f>I647</f>
        <v>0</v>
      </c>
      <c r="O647" s="348">
        <f>L647+M647-N647</f>
        <v>0</v>
      </c>
      <c r="P647" s="129"/>
      <c r="Q647" s="210"/>
      <c r="R647" s="215"/>
      <c r="S647" s="215"/>
      <c r="T647" s="215"/>
      <c r="U647" s="215"/>
      <c r="V647" s="215"/>
      <c r="W647" s="349"/>
      <c r="X647" s="207">
        <f>T647-U647-V647-W647</f>
        <v>0</v>
      </c>
    </row>
    <row r="648" spans="1:24" ht="18.600000000000001" hidden="1" thickBot="1">
      <c r="A648" s="148">
        <v>175</v>
      </c>
      <c r="B648" s="6"/>
      <c r="C648" s="7">
        <v>1981</v>
      </c>
      <c r="D648" s="9" t="s">
        <v>1203</v>
      </c>
      <c r="E648" s="378"/>
      <c r="F648" s="380"/>
      <c r="G648" s="130"/>
      <c r="H648" s="130"/>
      <c r="I648" s="130"/>
      <c r="J648" s="128" t="str">
        <f t="shared" si="91"/>
        <v/>
      </c>
      <c r="K648" s="129"/>
      <c r="L648" s="347"/>
      <c r="M648" s="139"/>
      <c r="N648" s="209">
        <f>I648</f>
        <v>0</v>
      </c>
      <c r="O648" s="348">
        <f>L648+M648-N648</f>
        <v>0</v>
      </c>
      <c r="P648" s="129"/>
      <c r="Q648" s="210"/>
      <c r="R648" s="215"/>
      <c r="S648" s="215"/>
      <c r="T648" s="215"/>
      <c r="U648" s="215"/>
      <c r="V648" s="215"/>
      <c r="W648" s="349"/>
      <c r="X648" s="207">
        <f>T648-U648-V648-W648</f>
        <v>0</v>
      </c>
    </row>
    <row r="649" spans="1:24" ht="18.600000000000001" hidden="1" thickBot="1">
      <c r="A649" s="148">
        <v>180</v>
      </c>
      <c r="B649" s="6"/>
      <c r="C649" s="13">
        <v>1991</v>
      </c>
      <c r="D649" s="12" t="s">
        <v>1204</v>
      </c>
      <c r="E649" s="378"/>
      <c r="F649" s="380"/>
      <c r="G649" s="130"/>
      <c r="H649" s="130"/>
      <c r="I649" s="130"/>
      <c r="J649" s="128" t="str">
        <f t="shared" si="91"/>
        <v/>
      </c>
      <c r="K649" s="129"/>
      <c r="L649" s="347"/>
      <c r="M649" s="139"/>
      <c r="N649" s="209">
        <f>I649</f>
        <v>0</v>
      </c>
      <c r="O649" s="348">
        <f>L649+M649-N649</f>
        <v>0</v>
      </c>
      <c r="P649" s="129"/>
      <c r="Q649" s="210"/>
      <c r="R649" s="215"/>
      <c r="S649" s="215"/>
      <c r="T649" s="215"/>
      <c r="U649" s="215"/>
      <c r="V649" s="215"/>
      <c r="W649" s="349"/>
      <c r="X649" s="207">
        <f>T649-U649-V649-W649</f>
        <v>0</v>
      </c>
    </row>
    <row r="650" spans="1:24" ht="18.600000000000001" hidden="1" thickBot="1">
      <c r="A650" s="148">
        <v>185</v>
      </c>
      <c r="B650" s="10">
        <v>2100</v>
      </c>
      <c r="C650" s="734" t="s">
        <v>310</v>
      </c>
      <c r="D650" s="734"/>
      <c r="E650" s="381">
        <f>SUM(E651:E655)</f>
        <v>0</v>
      </c>
      <c r="F650" s="211">
        <f>SUM(F651:F655)</f>
        <v>0</v>
      </c>
      <c r="G650" s="137">
        <f>SUM(G651:G655)</f>
        <v>0</v>
      </c>
      <c r="H650" s="137">
        <f>SUM(H651:H655)</f>
        <v>0</v>
      </c>
      <c r="I650" s="137">
        <f>SUM(I651:I655)</f>
        <v>0</v>
      </c>
      <c r="J650" s="128" t="str">
        <f t="shared" si="91"/>
        <v/>
      </c>
      <c r="K650" s="129"/>
      <c r="L650" s="212">
        <f>SUM(L651:L655)</f>
        <v>0</v>
      </c>
      <c r="M650" s="213">
        <f>SUM(M651:M655)</f>
        <v>0</v>
      </c>
      <c r="N650" s="350">
        <f>SUM(N651:N655)</f>
        <v>0</v>
      </c>
      <c r="O650" s="351">
        <f>SUM(O651:O655)</f>
        <v>0</v>
      </c>
      <c r="P650" s="129"/>
      <c r="Q650" s="214"/>
      <c r="R650" s="225"/>
      <c r="S650" s="225"/>
      <c r="T650" s="225"/>
      <c r="U650" s="225"/>
      <c r="V650" s="225"/>
      <c r="W650" s="352"/>
      <c r="X650" s="207">
        <f t="shared" si="92"/>
        <v>0</v>
      </c>
    </row>
    <row r="651" spans="1:24" ht="18.600000000000001" hidden="1" thickBot="1">
      <c r="A651" s="148">
        <v>190</v>
      </c>
      <c r="B651" s="6"/>
      <c r="C651" s="15">
        <v>2110</v>
      </c>
      <c r="D651" s="18" t="s">
        <v>1132</v>
      </c>
      <c r="E651" s="378"/>
      <c r="F651" s="380"/>
      <c r="G651" s="130"/>
      <c r="H651" s="130"/>
      <c r="I651" s="130"/>
      <c r="J651" s="128" t="str">
        <f t="shared" si="91"/>
        <v/>
      </c>
      <c r="K651" s="129"/>
      <c r="L651" s="347"/>
      <c r="M651" s="139"/>
      <c r="N651" s="209">
        <f>I651</f>
        <v>0</v>
      </c>
      <c r="O651" s="348">
        <f t="shared" si="93"/>
        <v>0</v>
      </c>
      <c r="P651" s="129"/>
      <c r="Q651" s="210"/>
      <c r="R651" s="215"/>
      <c r="S651" s="215"/>
      <c r="T651" s="215"/>
      <c r="U651" s="215"/>
      <c r="V651" s="215"/>
      <c r="W651" s="349"/>
      <c r="X651" s="207">
        <f t="shared" si="92"/>
        <v>0</v>
      </c>
    </row>
    <row r="652" spans="1:24" ht="18.600000000000001" hidden="1" thickBot="1">
      <c r="A652" s="148">
        <v>200</v>
      </c>
      <c r="B652" s="47"/>
      <c r="C652" s="7">
        <v>2120</v>
      </c>
      <c r="D652" s="35" t="s">
        <v>1133</v>
      </c>
      <c r="E652" s="378"/>
      <c r="F652" s="380"/>
      <c r="G652" s="130"/>
      <c r="H652" s="130"/>
      <c r="I652" s="130"/>
      <c r="J652" s="128" t="str">
        <f t="shared" si="91"/>
        <v/>
      </c>
      <c r="K652" s="129"/>
      <c r="L652" s="347"/>
      <c r="M652" s="139"/>
      <c r="N652" s="209">
        <f>I652</f>
        <v>0</v>
      </c>
      <c r="O652" s="348">
        <f t="shared" si="93"/>
        <v>0</v>
      </c>
      <c r="P652" s="129"/>
      <c r="Q652" s="210"/>
      <c r="R652" s="215"/>
      <c r="S652" s="215"/>
      <c r="T652" s="215"/>
      <c r="U652" s="215"/>
      <c r="V652" s="215"/>
      <c r="W652" s="349"/>
      <c r="X652" s="207">
        <f t="shared" si="92"/>
        <v>0</v>
      </c>
    </row>
    <row r="653" spans="1:24" ht="18.600000000000001" hidden="1" thickBot="1">
      <c r="A653" s="148">
        <v>200</v>
      </c>
      <c r="B653" s="47"/>
      <c r="C653" s="7">
        <v>2125</v>
      </c>
      <c r="D653" s="29" t="s">
        <v>304</v>
      </c>
      <c r="E653" s="378"/>
      <c r="F653" s="380"/>
      <c r="G653" s="130"/>
      <c r="H653" s="130"/>
      <c r="I653" s="130"/>
      <c r="J653" s="128" t="str">
        <f t="shared" si="91"/>
        <v/>
      </c>
      <c r="K653" s="129"/>
      <c r="L653" s="347"/>
      <c r="M653" s="139"/>
      <c r="N653" s="209">
        <f>I653</f>
        <v>0</v>
      </c>
      <c r="O653" s="348">
        <f t="shared" si="93"/>
        <v>0</v>
      </c>
      <c r="P653" s="129"/>
      <c r="Q653" s="210"/>
      <c r="R653" s="215"/>
      <c r="S653" s="215"/>
      <c r="T653" s="215"/>
      <c r="U653" s="215"/>
      <c r="V653" s="215"/>
      <c r="W653" s="349"/>
      <c r="X653" s="207">
        <f t="shared" si="92"/>
        <v>0</v>
      </c>
    </row>
    <row r="654" spans="1:24" ht="18.600000000000001" hidden="1" thickBot="1">
      <c r="A654" s="148">
        <v>205</v>
      </c>
      <c r="B654" s="14"/>
      <c r="C654" s="7">
        <v>2140</v>
      </c>
      <c r="D654" s="35" t="s">
        <v>1135</v>
      </c>
      <c r="E654" s="378"/>
      <c r="F654" s="380"/>
      <c r="G654" s="130"/>
      <c r="H654" s="130"/>
      <c r="I654" s="130"/>
      <c r="J654" s="128" t="str">
        <f t="shared" si="91"/>
        <v/>
      </c>
      <c r="K654" s="129"/>
      <c r="L654" s="347"/>
      <c r="M654" s="139"/>
      <c r="N654" s="209">
        <f>I654</f>
        <v>0</v>
      </c>
      <c r="O654" s="348">
        <f t="shared" si="93"/>
        <v>0</v>
      </c>
      <c r="P654" s="129"/>
      <c r="Q654" s="210"/>
      <c r="R654" s="215"/>
      <c r="S654" s="215"/>
      <c r="T654" s="215"/>
      <c r="U654" s="215"/>
      <c r="V654" s="215"/>
      <c r="W654" s="349"/>
      <c r="X654" s="207">
        <f t="shared" si="92"/>
        <v>0</v>
      </c>
    </row>
    <row r="655" spans="1:24" ht="18.600000000000001" hidden="1" thickBot="1">
      <c r="A655" s="148">
        <v>210</v>
      </c>
      <c r="B655" s="6"/>
      <c r="C655" s="13">
        <v>2190</v>
      </c>
      <c r="D655" s="468" t="s">
        <v>1136</v>
      </c>
      <c r="E655" s="378"/>
      <c r="F655" s="380"/>
      <c r="G655" s="130"/>
      <c r="H655" s="130"/>
      <c r="I655" s="130"/>
      <c r="J655" s="128" t="str">
        <f t="shared" si="91"/>
        <v/>
      </c>
      <c r="K655" s="129"/>
      <c r="L655" s="347"/>
      <c r="M655" s="139"/>
      <c r="N655" s="209">
        <f>I655</f>
        <v>0</v>
      </c>
      <c r="O655" s="348">
        <f t="shared" si="93"/>
        <v>0</v>
      </c>
      <c r="P655" s="129"/>
      <c r="Q655" s="210"/>
      <c r="R655" s="215"/>
      <c r="S655" s="215"/>
      <c r="T655" s="215"/>
      <c r="U655" s="215"/>
      <c r="V655" s="215"/>
      <c r="W655" s="349"/>
      <c r="X655" s="207">
        <f t="shared" si="92"/>
        <v>0</v>
      </c>
    </row>
    <row r="656" spans="1:24" ht="18.600000000000001" hidden="1" thickBot="1">
      <c r="A656" s="148">
        <v>215</v>
      </c>
      <c r="B656" s="10">
        <v>2200</v>
      </c>
      <c r="C656" s="734" t="s">
        <v>1137</v>
      </c>
      <c r="D656" s="734"/>
      <c r="E656" s="381">
        <f>SUM(E657:E658)</f>
        <v>0</v>
      </c>
      <c r="F656" s="211">
        <f>SUM(F657:F658)</f>
        <v>0</v>
      </c>
      <c r="G656" s="137">
        <f>SUM(G657:G658)</f>
        <v>0</v>
      </c>
      <c r="H656" s="137">
        <f>SUM(H657:H658)</f>
        <v>0</v>
      </c>
      <c r="I656" s="137">
        <f>SUM(I657:I658)</f>
        <v>0</v>
      </c>
      <c r="J656" s="128" t="str">
        <f t="shared" si="91"/>
        <v/>
      </c>
      <c r="K656" s="129"/>
      <c r="L656" s="212">
        <f>SUM(L657:L658)</f>
        <v>0</v>
      </c>
      <c r="M656" s="213">
        <f>SUM(M657:M658)</f>
        <v>0</v>
      </c>
      <c r="N656" s="350">
        <f>SUM(N657:N658)</f>
        <v>0</v>
      </c>
      <c r="O656" s="351">
        <f>SUM(O657:O658)</f>
        <v>0</v>
      </c>
      <c r="P656" s="129"/>
      <c r="Q656" s="214"/>
      <c r="R656" s="225"/>
      <c r="S656" s="225"/>
      <c r="T656" s="225"/>
      <c r="U656" s="225"/>
      <c r="V656" s="225"/>
      <c r="W656" s="352"/>
      <c r="X656" s="207">
        <f t="shared" si="92"/>
        <v>0</v>
      </c>
    </row>
    <row r="657" spans="1:24" ht="18.600000000000001" hidden="1" thickBot="1">
      <c r="A657" s="147">
        <v>220</v>
      </c>
      <c r="B657" s="6"/>
      <c r="C657" s="7">
        <v>2221</v>
      </c>
      <c r="D657" s="9" t="s">
        <v>694</v>
      </c>
      <c r="E657" s="378"/>
      <c r="F657" s="380"/>
      <c r="G657" s="130"/>
      <c r="H657" s="130"/>
      <c r="I657" s="130"/>
      <c r="J657" s="128" t="str">
        <f t="shared" si="91"/>
        <v/>
      </c>
      <c r="K657" s="129"/>
      <c r="L657" s="347"/>
      <c r="M657" s="139"/>
      <c r="N657" s="209">
        <f t="shared" ref="N657:N662" si="99">I657</f>
        <v>0</v>
      </c>
      <c r="O657" s="348">
        <f t="shared" ref="O657:O662" si="100">L657+M657-N657</f>
        <v>0</v>
      </c>
      <c r="P657" s="129"/>
      <c r="Q657" s="210"/>
      <c r="R657" s="215"/>
      <c r="S657" s="215"/>
      <c r="T657" s="215"/>
      <c r="U657" s="215"/>
      <c r="V657" s="215"/>
      <c r="W657" s="349"/>
      <c r="X657" s="207">
        <f t="shared" si="92"/>
        <v>0</v>
      </c>
    </row>
    <row r="658" spans="1:24" ht="18.600000000000001" hidden="1" thickBot="1">
      <c r="A658" s="148">
        <v>225</v>
      </c>
      <c r="B658" s="6"/>
      <c r="C658" s="13">
        <v>2224</v>
      </c>
      <c r="D658" s="12" t="s">
        <v>1138</v>
      </c>
      <c r="E658" s="378"/>
      <c r="F658" s="380"/>
      <c r="G658" s="130"/>
      <c r="H658" s="130"/>
      <c r="I658" s="130"/>
      <c r="J658" s="128" t="str">
        <f t="shared" si="91"/>
        <v/>
      </c>
      <c r="K658" s="129"/>
      <c r="L658" s="347"/>
      <c r="M658" s="139"/>
      <c r="N658" s="209">
        <f t="shared" si="99"/>
        <v>0</v>
      </c>
      <c r="O658" s="348">
        <f t="shared" si="100"/>
        <v>0</v>
      </c>
      <c r="P658" s="129"/>
      <c r="Q658" s="210"/>
      <c r="R658" s="215"/>
      <c r="S658" s="215"/>
      <c r="T658" s="215"/>
      <c r="U658" s="215"/>
      <c r="V658" s="215"/>
      <c r="W658" s="349"/>
      <c r="X658" s="207">
        <f t="shared" si="92"/>
        <v>0</v>
      </c>
    </row>
    <row r="659" spans="1:24" ht="18.600000000000001" hidden="1" thickBot="1">
      <c r="A659" s="148">
        <v>230</v>
      </c>
      <c r="B659" s="10">
        <v>2500</v>
      </c>
      <c r="C659" s="737" t="s">
        <v>1139</v>
      </c>
      <c r="D659" s="737"/>
      <c r="E659" s="381"/>
      <c r="F659" s="384"/>
      <c r="G659" s="143"/>
      <c r="H659" s="143"/>
      <c r="I659" s="130"/>
      <c r="J659" s="128" t="str">
        <f t="shared" si="91"/>
        <v/>
      </c>
      <c r="K659" s="129"/>
      <c r="L659" s="354"/>
      <c r="M659" s="141"/>
      <c r="N659" s="209">
        <f t="shared" si="99"/>
        <v>0</v>
      </c>
      <c r="O659" s="348">
        <f t="shared" si="100"/>
        <v>0</v>
      </c>
      <c r="P659" s="129"/>
      <c r="Q659" s="214"/>
      <c r="R659" s="225"/>
      <c r="S659" s="215"/>
      <c r="T659" s="215"/>
      <c r="U659" s="225"/>
      <c r="V659" s="215"/>
      <c r="W659" s="349"/>
      <c r="X659" s="207">
        <f t="shared" si="92"/>
        <v>0</v>
      </c>
    </row>
    <row r="660" spans="1:24" ht="18.600000000000001" hidden="1" thickBot="1">
      <c r="A660" s="148">
        <v>245</v>
      </c>
      <c r="B660" s="10">
        <v>2600</v>
      </c>
      <c r="C660" s="738" t="s">
        <v>1140</v>
      </c>
      <c r="D660" s="741"/>
      <c r="E660" s="381"/>
      <c r="F660" s="384"/>
      <c r="G660" s="143"/>
      <c r="H660" s="143"/>
      <c r="I660" s="130"/>
      <c r="J660" s="128" t="str">
        <f t="shared" si="91"/>
        <v/>
      </c>
      <c r="K660" s="129"/>
      <c r="L660" s="354"/>
      <c r="M660" s="141"/>
      <c r="N660" s="209">
        <f t="shared" si="99"/>
        <v>0</v>
      </c>
      <c r="O660" s="348">
        <f t="shared" si="100"/>
        <v>0</v>
      </c>
      <c r="P660" s="129"/>
      <c r="Q660" s="214"/>
      <c r="R660" s="225"/>
      <c r="S660" s="215"/>
      <c r="T660" s="215"/>
      <c r="U660" s="225"/>
      <c r="V660" s="215"/>
      <c r="W660" s="349"/>
      <c r="X660" s="207">
        <f t="shared" si="92"/>
        <v>0</v>
      </c>
    </row>
    <row r="661" spans="1:24" ht="18.600000000000001" hidden="1" thickBot="1">
      <c r="A661" s="147">
        <v>220</v>
      </c>
      <c r="B661" s="10">
        <v>2700</v>
      </c>
      <c r="C661" s="738" t="s">
        <v>1141</v>
      </c>
      <c r="D661" s="741"/>
      <c r="E661" s="381"/>
      <c r="F661" s="384"/>
      <c r="G661" s="143"/>
      <c r="H661" s="143"/>
      <c r="I661" s="130"/>
      <c r="J661" s="128" t="str">
        <f t="shared" si="91"/>
        <v/>
      </c>
      <c r="K661" s="129"/>
      <c r="L661" s="354"/>
      <c r="M661" s="141"/>
      <c r="N661" s="209">
        <f t="shared" si="99"/>
        <v>0</v>
      </c>
      <c r="O661" s="348">
        <f t="shared" si="100"/>
        <v>0</v>
      </c>
      <c r="P661" s="129"/>
      <c r="Q661" s="214"/>
      <c r="R661" s="225"/>
      <c r="S661" s="215"/>
      <c r="T661" s="215"/>
      <c r="U661" s="225"/>
      <c r="V661" s="215"/>
      <c r="W661" s="349"/>
      <c r="X661" s="207">
        <f t="shared" si="92"/>
        <v>0</v>
      </c>
    </row>
    <row r="662" spans="1:24" ht="18.600000000000001" hidden="1" thickBot="1">
      <c r="A662" s="148">
        <v>225</v>
      </c>
      <c r="B662" s="10">
        <v>2800</v>
      </c>
      <c r="C662" s="738" t="s">
        <v>1142</v>
      </c>
      <c r="D662" s="741"/>
      <c r="E662" s="381"/>
      <c r="F662" s="384"/>
      <c r="G662" s="143"/>
      <c r="H662" s="143"/>
      <c r="I662" s="130"/>
      <c r="J662" s="128" t="str">
        <f t="shared" si="91"/>
        <v/>
      </c>
      <c r="K662" s="129"/>
      <c r="L662" s="354"/>
      <c r="M662" s="141"/>
      <c r="N662" s="209">
        <f t="shared" si="99"/>
        <v>0</v>
      </c>
      <c r="O662" s="348">
        <f t="shared" si="100"/>
        <v>0</v>
      </c>
      <c r="P662" s="129"/>
      <c r="Q662" s="214"/>
      <c r="R662" s="225"/>
      <c r="S662" s="215"/>
      <c r="T662" s="215"/>
      <c r="U662" s="225"/>
      <c r="V662" s="215"/>
      <c r="W662" s="349"/>
      <c r="X662" s="207">
        <f t="shared" si="92"/>
        <v>0</v>
      </c>
    </row>
    <row r="663" spans="1:24" ht="18.600000000000001" hidden="1" thickBot="1">
      <c r="A663" s="148">
        <v>230</v>
      </c>
      <c r="B663" s="10">
        <v>2900</v>
      </c>
      <c r="C663" s="730" t="s">
        <v>1143</v>
      </c>
      <c r="D663" s="736"/>
      <c r="E663" s="381">
        <f>SUM(E664:E669)</f>
        <v>0</v>
      </c>
      <c r="F663" s="211">
        <f>SUM(F664:F669)</f>
        <v>0</v>
      </c>
      <c r="G663" s="137">
        <f>SUM(G664:G669)</f>
        <v>0</v>
      </c>
      <c r="H663" s="137">
        <f>SUM(H664:H669)</f>
        <v>0</v>
      </c>
      <c r="I663" s="137">
        <f>SUM(I664:I669)</f>
        <v>0</v>
      </c>
      <c r="J663" s="128" t="str">
        <f t="shared" si="91"/>
        <v/>
      </c>
      <c r="K663" s="129"/>
      <c r="L663" s="212">
        <f>SUM(L664:L669)</f>
        <v>0</v>
      </c>
      <c r="M663" s="213">
        <f>SUM(M664:M669)</f>
        <v>0</v>
      </c>
      <c r="N663" s="350">
        <f>SUM(N664:N669)</f>
        <v>0</v>
      </c>
      <c r="O663" s="351">
        <f>SUM(O664:O669)</f>
        <v>0</v>
      </c>
      <c r="P663" s="129"/>
      <c r="Q663" s="214"/>
      <c r="R663" s="225"/>
      <c r="S663" s="225"/>
      <c r="T663" s="225"/>
      <c r="U663" s="225"/>
      <c r="V663" s="225"/>
      <c r="W663" s="352"/>
      <c r="X663" s="207">
        <f t="shared" si="92"/>
        <v>0</v>
      </c>
    </row>
    <row r="664" spans="1:24" ht="18.600000000000001" hidden="1" thickBot="1">
      <c r="A664" s="148">
        <v>235</v>
      </c>
      <c r="B664" s="48"/>
      <c r="C664" s="15">
        <v>2920</v>
      </c>
      <c r="D664" s="218" t="s">
        <v>1144</v>
      </c>
      <c r="E664" s="378"/>
      <c r="F664" s="380"/>
      <c r="G664" s="130"/>
      <c r="H664" s="130"/>
      <c r="I664" s="130"/>
      <c r="J664" s="128" t="str">
        <f t="shared" si="91"/>
        <v/>
      </c>
      <c r="K664" s="129"/>
      <c r="L664" s="347"/>
      <c r="M664" s="139"/>
      <c r="N664" s="209">
        <f t="shared" ref="N664:N669" si="101">I664</f>
        <v>0</v>
      </c>
      <c r="O664" s="348">
        <f t="shared" ref="O664:O669" si="102">L664+M664-N664</f>
        <v>0</v>
      </c>
      <c r="P664" s="129"/>
      <c r="Q664" s="210"/>
      <c r="R664" s="215"/>
      <c r="S664" s="215"/>
      <c r="T664" s="215"/>
      <c r="U664" s="215"/>
      <c r="V664" s="215"/>
      <c r="W664" s="349"/>
      <c r="X664" s="207">
        <f t="shared" si="92"/>
        <v>0</v>
      </c>
    </row>
    <row r="665" spans="1:24" ht="36" hidden="1" customHeight="1" thickBot="1">
      <c r="A665" s="148">
        <v>240</v>
      </c>
      <c r="B665" s="48"/>
      <c r="C665" s="44">
        <v>2969</v>
      </c>
      <c r="D665" s="219" t="s">
        <v>1145</v>
      </c>
      <c r="E665" s="378"/>
      <c r="F665" s="380"/>
      <c r="G665" s="130"/>
      <c r="H665" s="130"/>
      <c r="I665" s="130"/>
      <c r="J665" s="128" t="str">
        <f t="shared" si="91"/>
        <v/>
      </c>
      <c r="K665" s="129"/>
      <c r="L665" s="347"/>
      <c r="M665" s="139"/>
      <c r="N665" s="209">
        <f t="shared" si="101"/>
        <v>0</v>
      </c>
      <c r="O665" s="348">
        <f t="shared" si="102"/>
        <v>0</v>
      </c>
      <c r="P665" s="129"/>
      <c r="Q665" s="210"/>
      <c r="R665" s="215"/>
      <c r="S665" s="215"/>
      <c r="T665" s="215"/>
      <c r="U665" s="215"/>
      <c r="V665" s="215"/>
      <c r="W665" s="349"/>
      <c r="X665" s="207">
        <f t="shared" si="92"/>
        <v>0</v>
      </c>
    </row>
    <row r="666" spans="1:24" ht="33" hidden="1" thickBot="1">
      <c r="A666" s="148">
        <v>245</v>
      </c>
      <c r="B666" s="48"/>
      <c r="C666" s="44">
        <v>2970</v>
      </c>
      <c r="D666" s="219" t="s">
        <v>1146</v>
      </c>
      <c r="E666" s="378"/>
      <c r="F666" s="380"/>
      <c r="G666" s="130"/>
      <c r="H666" s="130"/>
      <c r="I666" s="130"/>
      <c r="J666" s="128" t="str">
        <f t="shared" si="91"/>
        <v/>
      </c>
      <c r="K666" s="129"/>
      <c r="L666" s="347"/>
      <c r="M666" s="139"/>
      <c r="N666" s="209">
        <f t="shared" si="101"/>
        <v>0</v>
      </c>
      <c r="O666" s="348">
        <f t="shared" si="102"/>
        <v>0</v>
      </c>
      <c r="P666" s="129"/>
      <c r="Q666" s="210"/>
      <c r="R666" s="215"/>
      <c r="S666" s="215"/>
      <c r="T666" s="215"/>
      <c r="U666" s="215"/>
      <c r="V666" s="215"/>
      <c r="W666" s="349"/>
      <c r="X666" s="207">
        <f t="shared" si="92"/>
        <v>0</v>
      </c>
    </row>
    <row r="667" spans="1:24" ht="18.600000000000001" hidden="1" thickBot="1">
      <c r="A667" s="147">
        <v>250</v>
      </c>
      <c r="B667" s="48"/>
      <c r="C667" s="42">
        <v>2989</v>
      </c>
      <c r="D667" s="220" t="s">
        <v>1147</v>
      </c>
      <c r="E667" s="378"/>
      <c r="F667" s="380"/>
      <c r="G667" s="130"/>
      <c r="H667" s="130"/>
      <c r="I667" s="130"/>
      <c r="J667" s="128" t="str">
        <f t="shared" si="91"/>
        <v/>
      </c>
      <c r="K667" s="129"/>
      <c r="L667" s="347"/>
      <c r="M667" s="139"/>
      <c r="N667" s="209">
        <f t="shared" si="101"/>
        <v>0</v>
      </c>
      <c r="O667" s="348">
        <f t="shared" si="102"/>
        <v>0</v>
      </c>
      <c r="P667" s="129"/>
      <c r="Q667" s="210"/>
      <c r="R667" s="215"/>
      <c r="S667" s="215"/>
      <c r="T667" s="215"/>
      <c r="U667" s="215"/>
      <c r="V667" s="215"/>
      <c r="W667" s="349"/>
      <c r="X667" s="207">
        <f t="shared" si="92"/>
        <v>0</v>
      </c>
    </row>
    <row r="668" spans="1:24" ht="18.600000000000001" hidden="1" thickBot="1">
      <c r="A668" s="148">
        <v>255</v>
      </c>
      <c r="B668" s="6"/>
      <c r="C668" s="7">
        <v>2991</v>
      </c>
      <c r="D668" s="221" t="s">
        <v>1148</v>
      </c>
      <c r="E668" s="378"/>
      <c r="F668" s="380"/>
      <c r="G668" s="130"/>
      <c r="H668" s="130"/>
      <c r="I668" s="130"/>
      <c r="J668" s="128" t="str">
        <f t="shared" si="91"/>
        <v/>
      </c>
      <c r="K668" s="129"/>
      <c r="L668" s="347"/>
      <c r="M668" s="139"/>
      <c r="N668" s="209">
        <f t="shared" si="101"/>
        <v>0</v>
      </c>
      <c r="O668" s="348">
        <f t="shared" si="102"/>
        <v>0</v>
      </c>
      <c r="P668" s="129"/>
      <c r="Q668" s="210"/>
      <c r="R668" s="215"/>
      <c r="S668" s="215"/>
      <c r="T668" s="215"/>
      <c r="U668" s="215"/>
      <c r="V668" s="215"/>
      <c r="W668" s="349"/>
      <c r="X668" s="207">
        <f t="shared" si="92"/>
        <v>0</v>
      </c>
    </row>
    <row r="669" spans="1:24" ht="18.600000000000001" hidden="1" thickBot="1">
      <c r="A669" s="148">
        <v>265</v>
      </c>
      <c r="B669" s="6"/>
      <c r="C669" s="13">
        <v>2992</v>
      </c>
      <c r="D669" s="26" t="s">
        <v>1149</v>
      </c>
      <c r="E669" s="378"/>
      <c r="F669" s="380"/>
      <c r="G669" s="130"/>
      <c r="H669" s="130"/>
      <c r="I669" s="130"/>
      <c r="J669" s="128" t="str">
        <f t="shared" si="91"/>
        <v/>
      </c>
      <c r="K669" s="129"/>
      <c r="L669" s="347"/>
      <c r="M669" s="139"/>
      <c r="N669" s="209">
        <f t="shared" si="101"/>
        <v>0</v>
      </c>
      <c r="O669" s="348">
        <f t="shared" si="102"/>
        <v>0</v>
      </c>
      <c r="P669" s="129"/>
      <c r="Q669" s="210"/>
      <c r="R669" s="215"/>
      <c r="S669" s="215"/>
      <c r="T669" s="215"/>
      <c r="U669" s="215"/>
      <c r="V669" s="215"/>
      <c r="W669" s="349"/>
      <c r="X669" s="207">
        <f t="shared" si="92"/>
        <v>0</v>
      </c>
    </row>
    <row r="670" spans="1:24" ht="18.600000000000001" hidden="1" thickBot="1">
      <c r="A670" s="147">
        <v>270</v>
      </c>
      <c r="B670" s="10">
        <v>3300</v>
      </c>
      <c r="C670" s="730" t="s">
        <v>1150</v>
      </c>
      <c r="D670" s="730"/>
      <c r="E670" s="381">
        <f>SUM(E671:E676)</f>
        <v>0</v>
      </c>
      <c r="F670" s="211">
        <f>SUM(F671:F676)</f>
        <v>0</v>
      </c>
      <c r="G670" s="137">
        <f>SUM(G671:G676)</f>
        <v>0</v>
      </c>
      <c r="H670" s="137">
        <f>SUM(H671:H676)</f>
        <v>0</v>
      </c>
      <c r="I670" s="137">
        <f>SUM(I671:I676)</f>
        <v>0</v>
      </c>
      <c r="J670" s="128" t="str">
        <f t="shared" si="91"/>
        <v/>
      </c>
      <c r="K670" s="129"/>
      <c r="L670" s="214"/>
      <c r="M670" s="225"/>
      <c r="N670" s="225"/>
      <c r="O670" s="352"/>
      <c r="P670" s="129"/>
      <c r="Q670" s="214"/>
      <c r="R670" s="225"/>
      <c r="S670" s="225"/>
      <c r="T670" s="225"/>
      <c r="U670" s="225"/>
      <c r="V670" s="225"/>
      <c r="W670" s="352"/>
      <c r="X670" s="207">
        <f t="shared" si="92"/>
        <v>0</v>
      </c>
    </row>
    <row r="671" spans="1:24" ht="18.600000000000001" hidden="1" thickBot="1">
      <c r="A671" s="147">
        <v>290</v>
      </c>
      <c r="B671" s="14"/>
      <c r="C671" s="15">
        <v>3301</v>
      </c>
      <c r="D671" s="398" t="s">
        <v>1151</v>
      </c>
      <c r="E671" s="378"/>
      <c r="F671" s="380"/>
      <c r="G671" s="130"/>
      <c r="H671" s="130"/>
      <c r="I671" s="130"/>
      <c r="J671" s="128" t="str">
        <f t="shared" si="91"/>
        <v/>
      </c>
      <c r="K671" s="129"/>
      <c r="L671" s="210"/>
      <c r="M671" s="215"/>
      <c r="N671" s="215"/>
      <c r="O671" s="349"/>
      <c r="P671" s="129"/>
      <c r="Q671" s="210"/>
      <c r="R671" s="215"/>
      <c r="S671" s="215"/>
      <c r="T671" s="215"/>
      <c r="U671" s="215"/>
      <c r="V671" s="215"/>
      <c r="W671" s="349"/>
      <c r="X671" s="207">
        <f t="shared" si="92"/>
        <v>0</v>
      </c>
    </row>
    <row r="672" spans="1:24" ht="18.600000000000001" hidden="1" thickBot="1">
      <c r="A672" s="216">
        <v>320</v>
      </c>
      <c r="B672" s="14"/>
      <c r="C672" s="44">
        <v>3302</v>
      </c>
      <c r="D672" s="399" t="s">
        <v>305</v>
      </c>
      <c r="E672" s="378"/>
      <c r="F672" s="380"/>
      <c r="G672" s="130"/>
      <c r="H672" s="130"/>
      <c r="I672" s="130"/>
      <c r="J672" s="128" t="str">
        <f t="shared" si="91"/>
        <v/>
      </c>
      <c r="K672" s="129"/>
      <c r="L672" s="210"/>
      <c r="M672" s="215"/>
      <c r="N672" s="215"/>
      <c r="O672" s="349"/>
      <c r="P672" s="129"/>
      <c r="Q672" s="210"/>
      <c r="R672" s="215"/>
      <c r="S672" s="215"/>
      <c r="T672" s="215"/>
      <c r="U672" s="215"/>
      <c r="V672" s="215"/>
      <c r="W672" s="349"/>
      <c r="X672" s="207">
        <f t="shared" si="92"/>
        <v>0</v>
      </c>
    </row>
    <row r="673" spans="1:24" ht="18.600000000000001" hidden="1" thickBot="1">
      <c r="A673" s="147">
        <v>330</v>
      </c>
      <c r="B673" s="14"/>
      <c r="C673" s="44">
        <v>3303</v>
      </c>
      <c r="D673" s="399" t="s">
        <v>1153</v>
      </c>
      <c r="E673" s="378"/>
      <c r="F673" s="380"/>
      <c r="G673" s="130"/>
      <c r="H673" s="130"/>
      <c r="I673" s="130"/>
      <c r="J673" s="128" t="str">
        <f t="shared" si="91"/>
        <v/>
      </c>
      <c r="K673" s="129"/>
      <c r="L673" s="210"/>
      <c r="M673" s="215"/>
      <c r="N673" s="215"/>
      <c r="O673" s="349"/>
      <c r="P673" s="129"/>
      <c r="Q673" s="210"/>
      <c r="R673" s="215"/>
      <c r="S673" s="215"/>
      <c r="T673" s="215"/>
      <c r="U673" s="215"/>
      <c r="V673" s="215"/>
      <c r="W673" s="349"/>
      <c r="X673" s="207">
        <f t="shared" si="92"/>
        <v>0</v>
      </c>
    </row>
    <row r="674" spans="1:24" ht="18.600000000000001" hidden="1" thickBot="1">
      <c r="A674" s="147">
        <v>350</v>
      </c>
      <c r="B674" s="14"/>
      <c r="C674" s="42">
        <v>3304</v>
      </c>
      <c r="D674" s="400" t="s">
        <v>1154</v>
      </c>
      <c r="E674" s="378"/>
      <c r="F674" s="380"/>
      <c r="G674" s="130"/>
      <c r="H674" s="130"/>
      <c r="I674" s="130"/>
      <c r="J674" s="128" t="str">
        <f t="shared" si="91"/>
        <v/>
      </c>
      <c r="K674" s="129"/>
      <c r="L674" s="210"/>
      <c r="M674" s="215"/>
      <c r="N674" s="215"/>
      <c r="O674" s="349"/>
      <c r="P674" s="129"/>
      <c r="Q674" s="210"/>
      <c r="R674" s="215"/>
      <c r="S674" s="215"/>
      <c r="T674" s="215"/>
      <c r="U674" s="215"/>
      <c r="V674" s="215"/>
      <c r="W674" s="349"/>
      <c r="X674" s="207">
        <f t="shared" si="92"/>
        <v>0</v>
      </c>
    </row>
    <row r="675" spans="1:24" ht="18.600000000000001" hidden="1" thickBot="1">
      <c r="A675" s="148">
        <v>355</v>
      </c>
      <c r="B675" s="14"/>
      <c r="C675" s="13">
        <v>3305</v>
      </c>
      <c r="D675" s="401" t="s">
        <v>1155</v>
      </c>
      <c r="E675" s="378"/>
      <c r="F675" s="380"/>
      <c r="G675" s="130"/>
      <c r="H675" s="130"/>
      <c r="I675" s="130"/>
      <c r="J675" s="128" t="str">
        <f t="shared" si="91"/>
        <v/>
      </c>
      <c r="K675" s="129"/>
      <c r="L675" s="210"/>
      <c r="M675" s="215"/>
      <c r="N675" s="215"/>
      <c r="O675" s="349"/>
      <c r="P675" s="129"/>
      <c r="Q675" s="210"/>
      <c r="R675" s="215"/>
      <c r="S675" s="215"/>
      <c r="T675" s="215"/>
      <c r="U675" s="215"/>
      <c r="V675" s="215"/>
      <c r="W675" s="349"/>
      <c r="X675" s="207">
        <f t="shared" si="92"/>
        <v>0</v>
      </c>
    </row>
    <row r="676" spans="1:24" ht="18.600000000000001" hidden="1" thickBot="1">
      <c r="A676" s="148">
        <v>375</v>
      </c>
      <c r="B676" s="14"/>
      <c r="C676" s="13">
        <v>3306</v>
      </c>
      <c r="D676" s="401" t="s">
        <v>1156</v>
      </c>
      <c r="E676" s="378"/>
      <c r="F676" s="380"/>
      <c r="G676" s="130"/>
      <c r="H676" s="130"/>
      <c r="I676" s="130"/>
      <c r="J676" s="128" t="str">
        <f t="shared" ref="J676:J724" si="103">(IF($E676&lt;&gt;0,$J$2,IF($I676&lt;&gt;0,$J$2,"")))</f>
        <v/>
      </c>
      <c r="K676" s="129"/>
      <c r="L676" s="210"/>
      <c r="M676" s="215"/>
      <c r="N676" s="215"/>
      <c r="O676" s="349"/>
      <c r="P676" s="129"/>
      <c r="Q676" s="210"/>
      <c r="R676" s="215"/>
      <c r="S676" s="215"/>
      <c r="T676" s="215"/>
      <c r="U676" s="215"/>
      <c r="V676" s="215"/>
      <c r="W676" s="349"/>
      <c r="X676" s="207">
        <f t="shared" si="92"/>
        <v>0</v>
      </c>
    </row>
    <row r="677" spans="1:24" ht="18.600000000000001" hidden="1" thickBot="1">
      <c r="A677" s="148">
        <v>380</v>
      </c>
      <c r="B677" s="10">
        <v>3900</v>
      </c>
      <c r="C677" s="737" t="s">
        <v>1157</v>
      </c>
      <c r="D677" s="742"/>
      <c r="E677" s="381"/>
      <c r="F677" s="384"/>
      <c r="G677" s="143"/>
      <c r="H677" s="143"/>
      <c r="I677" s="130"/>
      <c r="J677" s="128" t="str">
        <f t="shared" si="103"/>
        <v/>
      </c>
      <c r="K677" s="129"/>
      <c r="L677" s="354"/>
      <c r="M677" s="141"/>
      <c r="N677" s="213">
        <f t="shared" ref="N677:N720" si="104">I677</f>
        <v>0</v>
      </c>
      <c r="O677" s="348">
        <f>L677+M677-N677</f>
        <v>0</v>
      </c>
      <c r="P677" s="129"/>
      <c r="Q677" s="354"/>
      <c r="R677" s="141"/>
      <c r="S677" s="355">
        <f>+IF(+(L677+M677)&gt;=I677,+M677,+(+I677-L677))</f>
        <v>0</v>
      </c>
      <c r="T677" s="209">
        <f>Q677+R677-S677</f>
        <v>0</v>
      </c>
      <c r="U677" s="141"/>
      <c r="V677" s="141"/>
      <c r="W677" s="140"/>
      <c r="X677" s="207">
        <f t="shared" ref="X677:X720" si="105">T677-U677-V677-W677</f>
        <v>0</v>
      </c>
    </row>
    <row r="678" spans="1:24" ht="18.600000000000001" hidden="1" thickBot="1">
      <c r="A678" s="148">
        <v>385</v>
      </c>
      <c r="B678" s="10">
        <v>4000</v>
      </c>
      <c r="C678" s="735" t="s">
        <v>1158</v>
      </c>
      <c r="D678" s="735"/>
      <c r="E678" s="381"/>
      <c r="F678" s="384"/>
      <c r="G678" s="143"/>
      <c r="H678" s="143"/>
      <c r="I678" s="130"/>
      <c r="J678" s="128" t="str">
        <f t="shared" si="103"/>
        <v/>
      </c>
      <c r="K678" s="129"/>
      <c r="L678" s="354"/>
      <c r="M678" s="141"/>
      <c r="N678" s="213">
        <f t="shared" si="104"/>
        <v>0</v>
      </c>
      <c r="O678" s="348">
        <f>L678+M678-N678</f>
        <v>0</v>
      </c>
      <c r="P678" s="129"/>
      <c r="Q678" s="214"/>
      <c r="R678" s="225"/>
      <c r="S678" s="225"/>
      <c r="T678" s="215"/>
      <c r="U678" s="225"/>
      <c r="V678" s="225"/>
      <c r="W678" s="349"/>
      <c r="X678" s="207">
        <f t="shared" si="105"/>
        <v>0</v>
      </c>
    </row>
    <row r="679" spans="1:24" ht="18.600000000000001" hidden="1" thickBot="1">
      <c r="A679" s="148">
        <v>390</v>
      </c>
      <c r="B679" s="10">
        <v>4100</v>
      </c>
      <c r="C679" s="735" t="s">
        <v>1159</v>
      </c>
      <c r="D679" s="735"/>
      <c r="E679" s="381"/>
      <c r="F679" s="384"/>
      <c r="G679" s="143"/>
      <c r="H679" s="143"/>
      <c r="I679" s="130"/>
      <c r="J679" s="128" t="str">
        <f t="shared" si="103"/>
        <v/>
      </c>
      <c r="K679" s="129"/>
      <c r="L679" s="214"/>
      <c r="M679" s="225"/>
      <c r="N679" s="225"/>
      <c r="O679" s="352"/>
      <c r="P679" s="129"/>
      <c r="Q679" s="214"/>
      <c r="R679" s="225"/>
      <c r="S679" s="225"/>
      <c r="T679" s="225"/>
      <c r="U679" s="225"/>
      <c r="V679" s="225"/>
      <c r="W679" s="352"/>
      <c r="X679" s="207">
        <f t="shared" si="105"/>
        <v>0</v>
      </c>
    </row>
    <row r="680" spans="1:24" ht="18.600000000000001" hidden="1" thickBot="1">
      <c r="A680" s="148">
        <v>395</v>
      </c>
      <c r="B680" s="10">
        <v>4200</v>
      </c>
      <c r="C680" s="730" t="s">
        <v>1160</v>
      </c>
      <c r="D680" s="736"/>
      <c r="E680" s="381">
        <f>SUM(E681:E686)</f>
        <v>0</v>
      </c>
      <c r="F680" s="211">
        <f>SUM(F681:F686)</f>
        <v>0</v>
      </c>
      <c r="G680" s="137">
        <f>SUM(G681:G686)</f>
        <v>0</v>
      </c>
      <c r="H680" s="137">
        <f>SUM(H681:H686)</f>
        <v>0</v>
      </c>
      <c r="I680" s="137">
        <f>SUM(I681:I686)</f>
        <v>0</v>
      </c>
      <c r="J680" s="128" t="str">
        <f t="shared" si="103"/>
        <v/>
      </c>
      <c r="K680" s="129"/>
      <c r="L680" s="212">
        <f>SUM(L681:L686)</f>
        <v>0</v>
      </c>
      <c r="M680" s="213">
        <f>SUM(M681:M686)</f>
        <v>0</v>
      </c>
      <c r="N680" s="350">
        <f>SUM(N681:N686)</f>
        <v>0</v>
      </c>
      <c r="O680" s="351">
        <f>SUM(O681:O686)</f>
        <v>0</v>
      </c>
      <c r="P680" s="129"/>
      <c r="Q680" s="212">
        <f t="shared" ref="Q680:W680" si="106">SUM(Q681:Q686)</f>
        <v>0</v>
      </c>
      <c r="R680" s="213">
        <f t="shared" si="106"/>
        <v>0</v>
      </c>
      <c r="S680" s="213">
        <f t="shared" si="106"/>
        <v>0</v>
      </c>
      <c r="T680" s="213">
        <f t="shared" si="106"/>
        <v>0</v>
      </c>
      <c r="U680" s="213">
        <f t="shared" si="106"/>
        <v>0</v>
      </c>
      <c r="V680" s="213">
        <f t="shared" si="106"/>
        <v>0</v>
      </c>
      <c r="W680" s="351">
        <f t="shared" si="106"/>
        <v>0</v>
      </c>
      <c r="X680" s="207">
        <f t="shared" si="105"/>
        <v>0</v>
      </c>
    </row>
    <row r="681" spans="1:24" ht="18.600000000000001" hidden="1" thickBot="1">
      <c r="A681" s="142">
        <v>397</v>
      </c>
      <c r="B681" s="49"/>
      <c r="C681" s="15">
        <v>4201</v>
      </c>
      <c r="D681" s="8" t="s">
        <v>1161</v>
      </c>
      <c r="E681" s="378"/>
      <c r="F681" s="380"/>
      <c r="G681" s="130"/>
      <c r="H681" s="130"/>
      <c r="I681" s="130"/>
      <c r="J681" s="128" t="str">
        <f t="shared" si="103"/>
        <v/>
      </c>
      <c r="K681" s="129"/>
      <c r="L681" s="347"/>
      <c r="M681" s="139"/>
      <c r="N681" s="209">
        <f t="shared" si="104"/>
        <v>0</v>
      </c>
      <c r="O681" s="348">
        <f t="shared" ref="O681:O686" si="107">L681+M681-N681</f>
        <v>0</v>
      </c>
      <c r="P681" s="129"/>
      <c r="Q681" s="347"/>
      <c r="R681" s="139"/>
      <c r="S681" s="355">
        <f t="shared" ref="S681:S686" si="108">+IF(+(L681+M681)&gt;=I681,+M681,+(+I681-L681))</f>
        <v>0</v>
      </c>
      <c r="T681" s="209">
        <f t="shared" ref="T681:T686" si="109">Q681+R681-S681</f>
        <v>0</v>
      </c>
      <c r="U681" s="139"/>
      <c r="V681" s="139"/>
      <c r="W681" s="140"/>
      <c r="X681" s="207">
        <f t="shared" si="105"/>
        <v>0</v>
      </c>
    </row>
    <row r="682" spans="1:24" ht="18.600000000000001" hidden="1" thickBot="1">
      <c r="A682" s="131">
        <v>398</v>
      </c>
      <c r="B682" s="49"/>
      <c r="C682" s="7">
        <v>4202</v>
      </c>
      <c r="D682" s="9" t="s">
        <v>1162</v>
      </c>
      <c r="E682" s="378"/>
      <c r="F682" s="380"/>
      <c r="G682" s="130"/>
      <c r="H682" s="130"/>
      <c r="I682" s="130"/>
      <c r="J682" s="128" t="str">
        <f t="shared" si="103"/>
        <v/>
      </c>
      <c r="K682" s="129"/>
      <c r="L682" s="347"/>
      <c r="M682" s="139"/>
      <c r="N682" s="209">
        <f t="shared" si="104"/>
        <v>0</v>
      </c>
      <c r="O682" s="348">
        <f t="shared" si="107"/>
        <v>0</v>
      </c>
      <c r="P682" s="129"/>
      <c r="Q682" s="347"/>
      <c r="R682" s="139"/>
      <c r="S682" s="355">
        <f t="shared" si="108"/>
        <v>0</v>
      </c>
      <c r="T682" s="209">
        <f t="shared" si="109"/>
        <v>0</v>
      </c>
      <c r="U682" s="139"/>
      <c r="V682" s="139"/>
      <c r="W682" s="140"/>
      <c r="X682" s="207">
        <f t="shared" si="105"/>
        <v>0</v>
      </c>
    </row>
    <row r="683" spans="1:24" ht="18.600000000000001" hidden="1" thickBot="1">
      <c r="A683" s="131">
        <v>399</v>
      </c>
      <c r="B683" s="49"/>
      <c r="C683" s="7">
        <v>4214</v>
      </c>
      <c r="D683" s="9" t="s">
        <v>1163</v>
      </c>
      <c r="E683" s="378"/>
      <c r="F683" s="380"/>
      <c r="G683" s="130"/>
      <c r="H683" s="130"/>
      <c r="I683" s="130"/>
      <c r="J683" s="128" t="str">
        <f t="shared" si="103"/>
        <v/>
      </c>
      <c r="K683" s="129"/>
      <c r="L683" s="347"/>
      <c r="M683" s="139"/>
      <c r="N683" s="209">
        <f t="shared" si="104"/>
        <v>0</v>
      </c>
      <c r="O683" s="348">
        <f t="shared" si="107"/>
        <v>0</v>
      </c>
      <c r="P683" s="129"/>
      <c r="Q683" s="347"/>
      <c r="R683" s="139"/>
      <c r="S683" s="355">
        <f t="shared" si="108"/>
        <v>0</v>
      </c>
      <c r="T683" s="209">
        <f t="shared" si="109"/>
        <v>0</v>
      </c>
      <c r="U683" s="139"/>
      <c r="V683" s="139"/>
      <c r="W683" s="140"/>
      <c r="X683" s="207">
        <f t="shared" si="105"/>
        <v>0</v>
      </c>
    </row>
    <row r="684" spans="1:24" ht="18.600000000000001" hidden="1" thickBot="1">
      <c r="A684" s="131">
        <v>400</v>
      </c>
      <c r="B684" s="49"/>
      <c r="C684" s="7">
        <v>4217</v>
      </c>
      <c r="D684" s="9" t="s">
        <v>1164</v>
      </c>
      <c r="E684" s="378"/>
      <c r="F684" s="380"/>
      <c r="G684" s="130"/>
      <c r="H684" s="130"/>
      <c r="I684" s="130"/>
      <c r="J684" s="128" t="str">
        <f t="shared" si="103"/>
        <v/>
      </c>
      <c r="K684" s="129"/>
      <c r="L684" s="347"/>
      <c r="M684" s="139"/>
      <c r="N684" s="209">
        <f t="shared" si="104"/>
        <v>0</v>
      </c>
      <c r="O684" s="348">
        <f t="shared" si="107"/>
        <v>0</v>
      </c>
      <c r="P684" s="129"/>
      <c r="Q684" s="347"/>
      <c r="R684" s="139"/>
      <c r="S684" s="355">
        <f t="shared" si="108"/>
        <v>0</v>
      </c>
      <c r="T684" s="209">
        <f t="shared" si="109"/>
        <v>0</v>
      </c>
      <c r="U684" s="139"/>
      <c r="V684" s="139"/>
      <c r="W684" s="140"/>
      <c r="X684" s="207">
        <f t="shared" si="105"/>
        <v>0</v>
      </c>
    </row>
    <row r="685" spans="1:24" ht="18.600000000000001" hidden="1" thickBot="1">
      <c r="A685" s="131">
        <v>401</v>
      </c>
      <c r="B685" s="49"/>
      <c r="C685" s="7">
        <v>4218</v>
      </c>
      <c r="D685" s="16" t="s">
        <v>1165</v>
      </c>
      <c r="E685" s="378"/>
      <c r="F685" s="380"/>
      <c r="G685" s="130"/>
      <c r="H685" s="130"/>
      <c r="I685" s="130"/>
      <c r="J685" s="128" t="str">
        <f t="shared" si="103"/>
        <v/>
      </c>
      <c r="K685" s="129"/>
      <c r="L685" s="347"/>
      <c r="M685" s="139"/>
      <c r="N685" s="209">
        <f t="shared" si="104"/>
        <v>0</v>
      </c>
      <c r="O685" s="348">
        <f t="shared" si="107"/>
        <v>0</v>
      </c>
      <c r="P685" s="129"/>
      <c r="Q685" s="347"/>
      <c r="R685" s="139"/>
      <c r="S685" s="355">
        <f t="shared" si="108"/>
        <v>0</v>
      </c>
      <c r="T685" s="209">
        <f t="shared" si="109"/>
        <v>0</v>
      </c>
      <c r="U685" s="139"/>
      <c r="V685" s="139"/>
      <c r="W685" s="140"/>
      <c r="X685" s="207">
        <f t="shared" si="105"/>
        <v>0</v>
      </c>
    </row>
    <row r="686" spans="1:24" ht="18.600000000000001" hidden="1" thickBot="1">
      <c r="A686" s="131">
        <v>402</v>
      </c>
      <c r="B686" s="49"/>
      <c r="C686" s="7">
        <v>4219</v>
      </c>
      <c r="D686" s="29" t="s">
        <v>1166</v>
      </c>
      <c r="E686" s="378"/>
      <c r="F686" s="380"/>
      <c r="G686" s="130"/>
      <c r="H686" s="130"/>
      <c r="I686" s="130"/>
      <c r="J686" s="128" t="str">
        <f t="shared" si="103"/>
        <v/>
      </c>
      <c r="K686" s="129"/>
      <c r="L686" s="347"/>
      <c r="M686" s="139"/>
      <c r="N686" s="209">
        <f t="shared" si="104"/>
        <v>0</v>
      </c>
      <c r="O686" s="348">
        <f t="shared" si="107"/>
        <v>0</v>
      </c>
      <c r="P686" s="129"/>
      <c r="Q686" s="347"/>
      <c r="R686" s="139"/>
      <c r="S686" s="355">
        <f t="shared" si="108"/>
        <v>0</v>
      </c>
      <c r="T686" s="209">
        <f t="shared" si="109"/>
        <v>0</v>
      </c>
      <c r="U686" s="139"/>
      <c r="V686" s="139"/>
      <c r="W686" s="140"/>
      <c r="X686" s="207">
        <f t="shared" si="105"/>
        <v>0</v>
      </c>
    </row>
    <row r="687" spans="1:24" ht="18.600000000000001" hidden="1" thickBot="1">
      <c r="A687" s="226">
        <v>404</v>
      </c>
      <c r="B687" s="10">
        <v>4300</v>
      </c>
      <c r="C687" s="734" t="s">
        <v>1167</v>
      </c>
      <c r="D687" s="734"/>
      <c r="E687" s="381">
        <f>SUM(E688:E690)</f>
        <v>0</v>
      </c>
      <c r="F687" s="211">
        <f>SUM(F688:F690)</f>
        <v>0</v>
      </c>
      <c r="G687" s="137">
        <f>SUM(G688:G690)</f>
        <v>0</v>
      </c>
      <c r="H687" s="137">
        <f>SUM(H688:H690)</f>
        <v>0</v>
      </c>
      <c r="I687" s="137">
        <f>SUM(I688:I690)</f>
        <v>0</v>
      </c>
      <c r="J687" s="128" t="str">
        <f t="shared" si="103"/>
        <v/>
      </c>
      <c r="K687" s="129"/>
      <c r="L687" s="212">
        <f>SUM(L688:L690)</f>
        <v>0</v>
      </c>
      <c r="M687" s="213">
        <f>SUM(M688:M690)</f>
        <v>0</v>
      </c>
      <c r="N687" s="350">
        <f>SUM(N688:N690)</f>
        <v>0</v>
      </c>
      <c r="O687" s="351">
        <f>SUM(O688:O690)</f>
        <v>0</v>
      </c>
      <c r="P687" s="129"/>
      <c r="Q687" s="212">
        <f t="shared" ref="Q687:W687" si="110">SUM(Q688:Q690)</f>
        <v>0</v>
      </c>
      <c r="R687" s="213">
        <f t="shared" si="110"/>
        <v>0</v>
      </c>
      <c r="S687" s="213">
        <f t="shared" si="110"/>
        <v>0</v>
      </c>
      <c r="T687" s="213">
        <f t="shared" si="110"/>
        <v>0</v>
      </c>
      <c r="U687" s="213">
        <f t="shared" si="110"/>
        <v>0</v>
      </c>
      <c r="V687" s="213">
        <f t="shared" si="110"/>
        <v>0</v>
      </c>
      <c r="W687" s="351">
        <f t="shared" si="110"/>
        <v>0</v>
      </c>
      <c r="X687" s="207">
        <f t="shared" si="105"/>
        <v>0</v>
      </c>
    </row>
    <row r="688" spans="1:24" ht="18.600000000000001" hidden="1" thickBot="1">
      <c r="A688" s="226">
        <v>404</v>
      </c>
      <c r="B688" s="49"/>
      <c r="C688" s="15">
        <v>4301</v>
      </c>
      <c r="D688" s="39" t="s">
        <v>1168</v>
      </c>
      <c r="E688" s="378"/>
      <c r="F688" s="380"/>
      <c r="G688" s="130"/>
      <c r="H688" s="130"/>
      <c r="I688" s="130"/>
      <c r="J688" s="128" t="str">
        <f t="shared" si="103"/>
        <v/>
      </c>
      <c r="K688" s="129"/>
      <c r="L688" s="347"/>
      <c r="M688" s="139"/>
      <c r="N688" s="209">
        <f t="shared" si="104"/>
        <v>0</v>
      </c>
      <c r="O688" s="348">
        <f t="shared" ref="O688:O693" si="111">L688+M688-N688</f>
        <v>0</v>
      </c>
      <c r="P688" s="129"/>
      <c r="Q688" s="347"/>
      <c r="R688" s="139"/>
      <c r="S688" s="355">
        <f t="shared" ref="S688:S693" si="112">+IF(+(L688+M688)&gt;=I688,+M688,+(+I688-L688))</f>
        <v>0</v>
      </c>
      <c r="T688" s="209">
        <f t="shared" ref="T688:T693" si="113">Q688+R688-S688</f>
        <v>0</v>
      </c>
      <c r="U688" s="139"/>
      <c r="V688" s="139"/>
      <c r="W688" s="140"/>
      <c r="X688" s="207">
        <f t="shared" si="105"/>
        <v>0</v>
      </c>
    </row>
    <row r="689" spans="1:24" ht="18.600000000000001" hidden="1" thickBot="1">
      <c r="A689" s="147">
        <v>440</v>
      </c>
      <c r="B689" s="49"/>
      <c r="C689" s="7">
        <v>4302</v>
      </c>
      <c r="D689" s="9" t="s">
        <v>306</v>
      </c>
      <c r="E689" s="378"/>
      <c r="F689" s="380"/>
      <c r="G689" s="130"/>
      <c r="H689" s="130"/>
      <c r="I689" s="130"/>
      <c r="J689" s="128" t="str">
        <f t="shared" si="103"/>
        <v/>
      </c>
      <c r="K689" s="129"/>
      <c r="L689" s="347"/>
      <c r="M689" s="139"/>
      <c r="N689" s="209">
        <f t="shared" si="104"/>
        <v>0</v>
      </c>
      <c r="O689" s="348">
        <f t="shared" si="111"/>
        <v>0</v>
      </c>
      <c r="P689" s="129"/>
      <c r="Q689" s="347"/>
      <c r="R689" s="139"/>
      <c r="S689" s="355">
        <f t="shared" si="112"/>
        <v>0</v>
      </c>
      <c r="T689" s="209">
        <f t="shared" si="113"/>
        <v>0</v>
      </c>
      <c r="U689" s="139"/>
      <c r="V689" s="139"/>
      <c r="W689" s="140"/>
      <c r="X689" s="207">
        <f t="shared" si="105"/>
        <v>0</v>
      </c>
    </row>
    <row r="690" spans="1:24" ht="18.600000000000001" hidden="1" thickBot="1">
      <c r="A690" s="147">
        <v>450</v>
      </c>
      <c r="B690" s="49"/>
      <c r="C690" s="13">
        <v>4309</v>
      </c>
      <c r="D690" s="19" t="s">
        <v>1170</v>
      </c>
      <c r="E690" s="378"/>
      <c r="F690" s="380"/>
      <c r="G690" s="130"/>
      <c r="H690" s="130"/>
      <c r="I690" s="130"/>
      <c r="J690" s="128" t="str">
        <f t="shared" si="103"/>
        <v/>
      </c>
      <c r="K690" s="129"/>
      <c r="L690" s="347"/>
      <c r="M690" s="139"/>
      <c r="N690" s="209">
        <f t="shared" si="104"/>
        <v>0</v>
      </c>
      <c r="O690" s="348">
        <f t="shared" si="111"/>
        <v>0</v>
      </c>
      <c r="P690" s="129"/>
      <c r="Q690" s="347"/>
      <c r="R690" s="139"/>
      <c r="S690" s="355">
        <f t="shared" si="112"/>
        <v>0</v>
      </c>
      <c r="T690" s="209">
        <f t="shared" si="113"/>
        <v>0</v>
      </c>
      <c r="U690" s="139"/>
      <c r="V690" s="139"/>
      <c r="W690" s="140"/>
      <c r="X690" s="207">
        <f t="shared" si="105"/>
        <v>0</v>
      </c>
    </row>
    <row r="691" spans="1:24" ht="18.600000000000001" hidden="1" thickBot="1">
      <c r="A691" s="147">
        <v>495</v>
      </c>
      <c r="B691" s="10">
        <v>4400</v>
      </c>
      <c r="C691" s="737" t="s">
        <v>1171</v>
      </c>
      <c r="D691" s="737"/>
      <c r="E691" s="381"/>
      <c r="F691" s="384"/>
      <c r="G691" s="143"/>
      <c r="H691" s="143"/>
      <c r="I691" s="130"/>
      <c r="J691" s="128" t="str">
        <f t="shared" si="103"/>
        <v/>
      </c>
      <c r="K691" s="129"/>
      <c r="L691" s="354"/>
      <c r="M691" s="141"/>
      <c r="N691" s="213">
        <f t="shared" si="104"/>
        <v>0</v>
      </c>
      <c r="O691" s="348">
        <f t="shared" si="111"/>
        <v>0</v>
      </c>
      <c r="P691" s="129"/>
      <c r="Q691" s="354"/>
      <c r="R691" s="141"/>
      <c r="S691" s="355">
        <f t="shared" si="112"/>
        <v>0</v>
      </c>
      <c r="T691" s="209">
        <f t="shared" si="113"/>
        <v>0</v>
      </c>
      <c r="U691" s="141"/>
      <c r="V691" s="141"/>
      <c r="W691" s="140"/>
      <c r="X691" s="207">
        <f t="shared" si="105"/>
        <v>0</v>
      </c>
    </row>
    <row r="692" spans="1:24" ht="18.600000000000001" hidden="1" thickBot="1">
      <c r="A692" s="148">
        <v>500</v>
      </c>
      <c r="B692" s="10">
        <v>4500</v>
      </c>
      <c r="C692" s="735" t="s">
        <v>279</v>
      </c>
      <c r="D692" s="735"/>
      <c r="E692" s="381"/>
      <c r="F692" s="384"/>
      <c r="G692" s="143"/>
      <c r="H692" s="143"/>
      <c r="I692" s="130"/>
      <c r="J692" s="128" t="str">
        <f t="shared" si="103"/>
        <v/>
      </c>
      <c r="K692" s="129"/>
      <c r="L692" s="354"/>
      <c r="M692" s="141"/>
      <c r="N692" s="213">
        <f t="shared" si="104"/>
        <v>0</v>
      </c>
      <c r="O692" s="348">
        <f t="shared" si="111"/>
        <v>0</v>
      </c>
      <c r="P692" s="129"/>
      <c r="Q692" s="354"/>
      <c r="R692" s="141"/>
      <c r="S692" s="355">
        <f t="shared" si="112"/>
        <v>0</v>
      </c>
      <c r="T692" s="209">
        <f t="shared" si="113"/>
        <v>0</v>
      </c>
      <c r="U692" s="141"/>
      <c r="V692" s="141"/>
      <c r="W692" s="140"/>
      <c r="X692" s="207">
        <f t="shared" si="105"/>
        <v>0</v>
      </c>
    </row>
    <row r="693" spans="1:24" ht="18.600000000000001" thickBot="1">
      <c r="A693" s="148">
        <v>505</v>
      </c>
      <c r="B693" s="10">
        <v>4600</v>
      </c>
      <c r="C693" s="738" t="s">
        <v>1172</v>
      </c>
      <c r="D693" s="739"/>
      <c r="E693" s="381"/>
      <c r="F693" s="384">
        <v>4000</v>
      </c>
      <c r="G693" s="143">
        <v>4000</v>
      </c>
      <c r="H693" s="143">
        <v>4000</v>
      </c>
      <c r="I693" s="130">
        <v>4000</v>
      </c>
      <c r="J693" s="128">
        <f t="shared" si="103"/>
        <v>1</v>
      </c>
      <c r="K693" s="129"/>
      <c r="L693" s="354"/>
      <c r="M693" s="141"/>
      <c r="N693" s="213">
        <f t="shared" si="104"/>
        <v>4000</v>
      </c>
      <c r="O693" s="348">
        <f t="shared" si="111"/>
        <v>-4000</v>
      </c>
      <c r="P693" s="129"/>
      <c r="Q693" s="354"/>
      <c r="R693" s="141"/>
      <c r="S693" s="355">
        <f t="shared" si="112"/>
        <v>4000</v>
      </c>
      <c r="T693" s="209">
        <f t="shared" si="113"/>
        <v>-4000</v>
      </c>
      <c r="U693" s="141"/>
      <c r="V693" s="141"/>
      <c r="W693" s="140"/>
      <c r="X693" s="207">
        <f t="shared" si="105"/>
        <v>-4000</v>
      </c>
    </row>
    <row r="694" spans="1:24" ht="18.600000000000001" hidden="1" thickBot="1">
      <c r="A694" s="148">
        <v>510</v>
      </c>
      <c r="B694" s="10">
        <v>4900</v>
      </c>
      <c r="C694" s="730" t="s">
        <v>1205</v>
      </c>
      <c r="D694" s="730"/>
      <c r="E694" s="381">
        <f>+E695+E696</f>
        <v>0</v>
      </c>
      <c r="F694" s="211">
        <f>+F695+F696</f>
        <v>0</v>
      </c>
      <c r="G694" s="137">
        <f>+G695+G696</f>
        <v>0</v>
      </c>
      <c r="H694" s="137">
        <f>+H695+H696</f>
        <v>0</v>
      </c>
      <c r="I694" s="137">
        <f>+I695+I696</f>
        <v>0</v>
      </c>
      <c r="J694" s="128" t="str">
        <f t="shared" si="103"/>
        <v/>
      </c>
      <c r="K694" s="129"/>
      <c r="L694" s="214"/>
      <c r="M694" s="225"/>
      <c r="N694" s="225"/>
      <c r="O694" s="352"/>
      <c r="P694" s="129"/>
      <c r="Q694" s="214"/>
      <c r="R694" s="225"/>
      <c r="S694" s="225"/>
      <c r="T694" s="225"/>
      <c r="U694" s="225"/>
      <c r="V694" s="225"/>
      <c r="W694" s="352"/>
      <c r="X694" s="207">
        <f t="shared" si="105"/>
        <v>0</v>
      </c>
    </row>
    <row r="695" spans="1:24" ht="18.600000000000001" hidden="1" thickBot="1">
      <c r="A695" s="148">
        <v>515</v>
      </c>
      <c r="B695" s="49"/>
      <c r="C695" s="15">
        <v>4901</v>
      </c>
      <c r="D695" s="50" t="s">
        <v>1206</v>
      </c>
      <c r="E695" s="378"/>
      <c r="F695" s="380"/>
      <c r="G695" s="130"/>
      <c r="H695" s="130"/>
      <c r="I695" s="130"/>
      <c r="J695" s="128" t="str">
        <f t="shared" si="103"/>
        <v/>
      </c>
      <c r="K695" s="129"/>
      <c r="L695" s="210"/>
      <c r="M695" s="215"/>
      <c r="N695" s="215"/>
      <c r="O695" s="349"/>
      <c r="P695" s="129"/>
      <c r="Q695" s="210"/>
      <c r="R695" s="215"/>
      <c r="S695" s="215"/>
      <c r="T695" s="215"/>
      <c r="U695" s="215"/>
      <c r="V695" s="215"/>
      <c r="W695" s="349"/>
      <c r="X695" s="207">
        <f t="shared" si="105"/>
        <v>0</v>
      </c>
    </row>
    <row r="696" spans="1:24" ht="18.600000000000001" hidden="1" thickBot="1">
      <c r="A696" s="148">
        <v>520</v>
      </c>
      <c r="B696" s="49"/>
      <c r="C696" s="13">
        <v>4902</v>
      </c>
      <c r="D696" s="19" t="s">
        <v>1207</v>
      </c>
      <c r="E696" s="378"/>
      <c r="F696" s="380"/>
      <c r="G696" s="130"/>
      <c r="H696" s="130"/>
      <c r="I696" s="130"/>
      <c r="J696" s="128" t="str">
        <f t="shared" si="103"/>
        <v/>
      </c>
      <c r="K696" s="129"/>
      <c r="L696" s="210"/>
      <c r="M696" s="215"/>
      <c r="N696" s="215"/>
      <c r="O696" s="349"/>
      <c r="P696" s="129"/>
      <c r="Q696" s="210"/>
      <c r="R696" s="215"/>
      <c r="S696" s="215"/>
      <c r="T696" s="215"/>
      <c r="U696" s="215"/>
      <c r="V696" s="215"/>
      <c r="W696" s="349"/>
      <c r="X696" s="207">
        <f t="shared" si="105"/>
        <v>0</v>
      </c>
    </row>
    <row r="697" spans="1:24" ht="18.600000000000001" hidden="1" thickBot="1">
      <c r="A697" s="148">
        <v>525</v>
      </c>
      <c r="B697" s="51">
        <v>5100</v>
      </c>
      <c r="C697" s="729" t="s">
        <v>1173</v>
      </c>
      <c r="D697" s="729"/>
      <c r="E697" s="425"/>
      <c r="F697" s="422"/>
      <c r="G697" s="356"/>
      <c r="H697" s="356"/>
      <c r="I697" s="130"/>
      <c r="J697" s="128" t="str">
        <f t="shared" si="103"/>
        <v/>
      </c>
      <c r="K697" s="129"/>
      <c r="L697" s="357"/>
      <c r="M697" s="358"/>
      <c r="N697" s="228">
        <f t="shared" si="104"/>
        <v>0</v>
      </c>
      <c r="O697" s="348">
        <f>L697+M697-N697</f>
        <v>0</v>
      </c>
      <c r="P697" s="129"/>
      <c r="Q697" s="357"/>
      <c r="R697" s="358"/>
      <c r="S697" s="355">
        <f>+IF(+(L697+M697)&gt;=I697,+M697,+(+I697-L697))</f>
        <v>0</v>
      </c>
      <c r="T697" s="209">
        <f>Q697+R697-S697</f>
        <v>0</v>
      </c>
      <c r="U697" s="358"/>
      <c r="V697" s="358"/>
      <c r="W697" s="140"/>
      <c r="X697" s="207">
        <f t="shared" si="105"/>
        <v>0</v>
      </c>
    </row>
    <row r="698" spans="1:24" ht="18.600000000000001" thickBot="1">
      <c r="A698" s="147">
        <v>635</v>
      </c>
      <c r="B698" s="51">
        <v>5200</v>
      </c>
      <c r="C698" s="740" t="s">
        <v>1174</v>
      </c>
      <c r="D698" s="740"/>
      <c r="E698" s="425">
        <f>SUM(E699:E705)</f>
        <v>0</v>
      </c>
      <c r="F698" s="423">
        <f>SUM(F699:F705)</f>
        <v>0</v>
      </c>
      <c r="G698" s="359">
        <f>SUM(G699:G705)</f>
        <v>0</v>
      </c>
      <c r="H698" s="359">
        <f>SUM(H699:H705)</f>
        <v>0</v>
      </c>
      <c r="I698" s="359">
        <f>SUM(I699:I705)</f>
        <v>0</v>
      </c>
      <c r="J698" s="128" t="str">
        <f t="shared" si="103"/>
        <v/>
      </c>
      <c r="K698" s="129"/>
      <c r="L698" s="227">
        <f>SUM(L699:L705)</f>
        <v>0</v>
      </c>
      <c r="M698" s="228">
        <f>SUM(M699:M705)</f>
        <v>0</v>
      </c>
      <c r="N698" s="360">
        <f>SUM(N699:N705)</f>
        <v>0</v>
      </c>
      <c r="O698" s="361">
        <f>SUM(O699:O705)</f>
        <v>0</v>
      </c>
      <c r="P698" s="129"/>
      <c r="Q698" s="227">
        <f t="shared" ref="Q698:W698" si="114">SUM(Q699:Q705)</f>
        <v>0</v>
      </c>
      <c r="R698" s="228">
        <f t="shared" si="114"/>
        <v>0</v>
      </c>
      <c r="S698" s="228">
        <f t="shared" si="114"/>
        <v>0</v>
      </c>
      <c r="T698" s="228">
        <f t="shared" si="114"/>
        <v>0</v>
      </c>
      <c r="U698" s="228">
        <f t="shared" si="114"/>
        <v>0</v>
      </c>
      <c r="V698" s="228">
        <f t="shared" si="114"/>
        <v>0</v>
      </c>
      <c r="W698" s="361">
        <f t="shared" si="114"/>
        <v>0</v>
      </c>
      <c r="X698" s="207">
        <f t="shared" si="105"/>
        <v>0</v>
      </c>
    </row>
    <row r="699" spans="1:24" ht="18.600000000000001" hidden="1" thickBot="1">
      <c r="A699" s="148">
        <v>640</v>
      </c>
      <c r="B699" s="52"/>
      <c r="C699" s="53">
        <v>5201</v>
      </c>
      <c r="D699" s="54" t="s">
        <v>1175</v>
      </c>
      <c r="E699" s="426"/>
      <c r="F699" s="424"/>
      <c r="G699" s="362"/>
      <c r="H699" s="362"/>
      <c r="I699" s="130"/>
      <c r="J699" s="128" t="str">
        <f t="shared" si="103"/>
        <v/>
      </c>
      <c r="K699" s="129"/>
      <c r="L699" s="363"/>
      <c r="M699" s="364"/>
      <c r="N699" s="231">
        <f t="shared" si="104"/>
        <v>0</v>
      </c>
      <c r="O699" s="348">
        <f t="shared" ref="O699:O705" si="115">L699+M699-N699</f>
        <v>0</v>
      </c>
      <c r="P699" s="129"/>
      <c r="Q699" s="363"/>
      <c r="R699" s="364"/>
      <c r="S699" s="355">
        <f t="shared" ref="S699:S705" si="116">+IF(+(L699+M699)&gt;=I699,+M699,+(+I699-L699))</f>
        <v>0</v>
      </c>
      <c r="T699" s="209">
        <f t="shared" ref="T699:T705" si="117">Q699+R699-S699</f>
        <v>0</v>
      </c>
      <c r="U699" s="364"/>
      <c r="V699" s="364"/>
      <c r="W699" s="140"/>
      <c r="X699" s="207">
        <f t="shared" si="105"/>
        <v>0</v>
      </c>
    </row>
    <row r="700" spans="1:24" ht="18.600000000000001" hidden="1" thickBot="1">
      <c r="A700" s="148">
        <v>645</v>
      </c>
      <c r="B700" s="52"/>
      <c r="C700" s="55">
        <v>5202</v>
      </c>
      <c r="D700" s="56" t="s">
        <v>1176</v>
      </c>
      <c r="E700" s="426"/>
      <c r="F700" s="424"/>
      <c r="G700" s="362"/>
      <c r="H700" s="362"/>
      <c r="I700" s="130"/>
      <c r="J700" s="128" t="str">
        <f t="shared" si="103"/>
        <v/>
      </c>
      <c r="K700" s="129"/>
      <c r="L700" s="363"/>
      <c r="M700" s="364"/>
      <c r="N700" s="231">
        <f t="shared" si="104"/>
        <v>0</v>
      </c>
      <c r="O700" s="348">
        <f t="shared" si="115"/>
        <v>0</v>
      </c>
      <c r="P700" s="129"/>
      <c r="Q700" s="363"/>
      <c r="R700" s="364"/>
      <c r="S700" s="355">
        <f t="shared" si="116"/>
        <v>0</v>
      </c>
      <c r="T700" s="209">
        <f t="shared" si="117"/>
        <v>0</v>
      </c>
      <c r="U700" s="364"/>
      <c r="V700" s="364"/>
      <c r="W700" s="140"/>
      <c r="X700" s="207">
        <f t="shared" si="105"/>
        <v>0</v>
      </c>
    </row>
    <row r="701" spans="1:24" ht="18.600000000000001" hidden="1" thickBot="1">
      <c r="A701" s="148">
        <v>650</v>
      </c>
      <c r="B701" s="52"/>
      <c r="C701" s="55">
        <v>5203</v>
      </c>
      <c r="D701" s="56" t="s">
        <v>155</v>
      </c>
      <c r="E701" s="426"/>
      <c r="F701" s="424"/>
      <c r="G701" s="362"/>
      <c r="H701" s="362"/>
      <c r="I701" s="130"/>
      <c r="J701" s="128" t="str">
        <f t="shared" si="103"/>
        <v/>
      </c>
      <c r="K701" s="129"/>
      <c r="L701" s="363"/>
      <c r="M701" s="364"/>
      <c r="N701" s="231">
        <f t="shared" si="104"/>
        <v>0</v>
      </c>
      <c r="O701" s="348">
        <f t="shared" si="115"/>
        <v>0</v>
      </c>
      <c r="P701" s="129"/>
      <c r="Q701" s="363"/>
      <c r="R701" s="364"/>
      <c r="S701" s="355">
        <f t="shared" si="116"/>
        <v>0</v>
      </c>
      <c r="T701" s="209">
        <f t="shared" si="117"/>
        <v>0</v>
      </c>
      <c r="U701" s="364"/>
      <c r="V701" s="364"/>
      <c r="W701" s="140"/>
      <c r="X701" s="207">
        <f t="shared" si="105"/>
        <v>0</v>
      </c>
    </row>
    <row r="702" spans="1:24" ht="18.600000000000001" hidden="1" thickBot="1">
      <c r="A702" s="147">
        <v>655</v>
      </c>
      <c r="B702" s="52"/>
      <c r="C702" s="55">
        <v>5204</v>
      </c>
      <c r="D702" s="56" t="s">
        <v>156</v>
      </c>
      <c r="E702" s="426"/>
      <c r="F702" s="424"/>
      <c r="G702" s="362"/>
      <c r="H702" s="362"/>
      <c r="I702" s="130"/>
      <c r="J702" s="128" t="str">
        <f t="shared" si="103"/>
        <v/>
      </c>
      <c r="K702" s="129"/>
      <c r="L702" s="363"/>
      <c r="M702" s="364"/>
      <c r="N702" s="231">
        <f t="shared" si="104"/>
        <v>0</v>
      </c>
      <c r="O702" s="348">
        <f t="shared" si="115"/>
        <v>0</v>
      </c>
      <c r="P702" s="129"/>
      <c r="Q702" s="363"/>
      <c r="R702" s="364"/>
      <c r="S702" s="355">
        <f t="shared" si="116"/>
        <v>0</v>
      </c>
      <c r="T702" s="209">
        <f t="shared" si="117"/>
        <v>0</v>
      </c>
      <c r="U702" s="364"/>
      <c r="V702" s="364"/>
      <c r="W702" s="140"/>
      <c r="X702" s="207">
        <f t="shared" si="105"/>
        <v>0</v>
      </c>
    </row>
    <row r="703" spans="1:24" ht="18.600000000000001" hidden="1" thickBot="1">
      <c r="A703" s="147">
        <v>665</v>
      </c>
      <c r="B703" s="52"/>
      <c r="C703" s="55">
        <v>5205</v>
      </c>
      <c r="D703" s="56" t="s">
        <v>157</v>
      </c>
      <c r="E703" s="426"/>
      <c r="F703" s="424"/>
      <c r="G703" s="362"/>
      <c r="H703" s="362"/>
      <c r="I703" s="130"/>
      <c r="J703" s="128" t="str">
        <f t="shared" si="103"/>
        <v/>
      </c>
      <c r="K703" s="129"/>
      <c r="L703" s="363"/>
      <c r="M703" s="364"/>
      <c r="N703" s="231">
        <f t="shared" si="104"/>
        <v>0</v>
      </c>
      <c r="O703" s="348">
        <f t="shared" si="115"/>
        <v>0</v>
      </c>
      <c r="P703" s="129"/>
      <c r="Q703" s="363"/>
      <c r="R703" s="364"/>
      <c r="S703" s="355">
        <f t="shared" si="116"/>
        <v>0</v>
      </c>
      <c r="T703" s="209">
        <f t="shared" si="117"/>
        <v>0</v>
      </c>
      <c r="U703" s="364"/>
      <c r="V703" s="364"/>
      <c r="W703" s="140"/>
      <c r="X703" s="207">
        <f t="shared" si="105"/>
        <v>0</v>
      </c>
    </row>
    <row r="704" spans="1:24" ht="18.600000000000001" thickBot="1">
      <c r="A704" s="147">
        <v>675</v>
      </c>
      <c r="B704" s="52"/>
      <c r="C704" s="55">
        <v>5206</v>
      </c>
      <c r="D704" s="56" t="s">
        <v>158</v>
      </c>
      <c r="E704" s="426"/>
      <c r="F704" s="424"/>
      <c r="G704" s="362"/>
      <c r="H704" s="362"/>
      <c r="I704" s="130"/>
      <c r="J704" s="128" t="str">
        <f t="shared" si="103"/>
        <v/>
      </c>
      <c r="K704" s="129"/>
      <c r="L704" s="363"/>
      <c r="M704" s="364"/>
      <c r="N704" s="231">
        <f t="shared" si="104"/>
        <v>0</v>
      </c>
      <c r="O704" s="348">
        <f t="shared" si="115"/>
        <v>0</v>
      </c>
      <c r="P704" s="129"/>
      <c r="Q704" s="363"/>
      <c r="R704" s="364"/>
      <c r="S704" s="355">
        <f t="shared" si="116"/>
        <v>0</v>
      </c>
      <c r="T704" s="209">
        <f t="shared" si="117"/>
        <v>0</v>
      </c>
      <c r="U704" s="364"/>
      <c r="V704" s="364"/>
      <c r="W704" s="140"/>
      <c r="X704" s="207">
        <f t="shared" si="105"/>
        <v>0</v>
      </c>
    </row>
    <row r="705" spans="1:24" ht="18.600000000000001" hidden="1" thickBot="1">
      <c r="A705" s="147">
        <v>685</v>
      </c>
      <c r="B705" s="52"/>
      <c r="C705" s="57">
        <v>5219</v>
      </c>
      <c r="D705" s="58" t="s">
        <v>159</v>
      </c>
      <c r="E705" s="426"/>
      <c r="F705" s="424"/>
      <c r="G705" s="362"/>
      <c r="H705" s="362"/>
      <c r="I705" s="130"/>
      <c r="J705" s="128" t="str">
        <f t="shared" si="103"/>
        <v/>
      </c>
      <c r="K705" s="129"/>
      <c r="L705" s="363"/>
      <c r="M705" s="364"/>
      <c r="N705" s="231">
        <f t="shared" si="104"/>
        <v>0</v>
      </c>
      <c r="O705" s="348">
        <f t="shared" si="115"/>
        <v>0</v>
      </c>
      <c r="P705" s="129"/>
      <c r="Q705" s="363"/>
      <c r="R705" s="364"/>
      <c r="S705" s="355">
        <f t="shared" si="116"/>
        <v>0</v>
      </c>
      <c r="T705" s="209">
        <f t="shared" si="117"/>
        <v>0</v>
      </c>
      <c r="U705" s="364"/>
      <c r="V705" s="364"/>
      <c r="W705" s="140"/>
      <c r="X705" s="207">
        <f t="shared" si="105"/>
        <v>0</v>
      </c>
    </row>
    <row r="706" spans="1:24" ht="18.600000000000001" hidden="1" thickBot="1">
      <c r="A706" s="148">
        <v>690</v>
      </c>
      <c r="B706" s="51">
        <v>5300</v>
      </c>
      <c r="C706" s="728" t="s">
        <v>160</v>
      </c>
      <c r="D706" s="728"/>
      <c r="E706" s="425">
        <f>SUM(E707:E708)</f>
        <v>0</v>
      </c>
      <c r="F706" s="423">
        <f>SUM(F707:F708)</f>
        <v>0</v>
      </c>
      <c r="G706" s="359">
        <f>SUM(G707:G708)</f>
        <v>0</v>
      </c>
      <c r="H706" s="359">
        <f>SUM(H707:H708)</f>
        <v>0</v>
      </c>
      <c r="I706" s="359">
        <f>SUM(I707:I708)</f>
        <v>0</v>
      </c>
      <c r="J706" s="128" t="str">
        <f t="shared" si="103"/>
        <v/>
      </c>
      <c r="K706" s="129"/>
      <c r="L706" s="227">
        <f>SUM(L707:L708)</f>
        <v>0</v>
      </c>
      <c r="M706" s="228">
        <f>SUM(M707:M708)</f>
        <v>0</v>
      </c>
      <c r="N706" s="360">
        <f>SUM(N707:N708)</f>
        <v>0</v>
      </c>
      <c r="O706" s="361">
        <f>SUM(O707:O708)</f>
        <v>0</v>
      </c>
      <c r="P706" s="129"/>
      <c r="Q706" s="227">
        <f t="shared" ref="Q706:W706" si="118">SUM(Q707:Q708)</f>
        <v>0</v>
      </c>
      <c r="R706" s="228">
        <f t="shared" si="118"/>
        <v>0</v>
      </c>
      <c r="S706" s="228">
        <f t="shared" si="118"/>
        <v>0</v>
      </c>
      <c r="T706" s="228">
        <f t="shared" si="118"/>
        <v>0</v>
      </c>
      <c r="U706" s="228">
        <f t="shared" si="118"/>
        <v>0</v>
      </c>
      <c r="V706" s="228">
        <f t="shared" si="118"/>
        <v>0</v>
      </c>
      <c r="W706" s="361">
        <f t="shared" si="118"/>
        <v>0</v>
      </c>
      <c r="X706" s="207">
        <f t="shared" si="105"/>
        <v>0</v>
      </c>
    </row>
    <row r="707" spans="1:24" ht="18.600000000000001" hidden="1" thickBot="1">
      <c r="A707" s="148">
        <v>695</v>
      </c>
      <c r="B707" s="52"/>
      <c r="C707" s="53">
        <v>5301</v>
      </c>
      <c r="D707" s="54" t="s">
        <v>695</v>
      </c>
      <c r="E707" s="426"/>
      <c r="F707" s="424"/>
      <c r="G707" s="362"/>
      <c r="H707" s="362"/>
      <c r="I707" s="130"/>
      <c r="J707" s="128" t="str">
        <f t="shared" si="103"/>
        <v/>
      </c>
      <c r="K707" s="129"/>
      <c r="L707" s="363"/>
      <c r="M707" s="364"/>
      <c r="N707" s="231">
        <f t="shared" si="104"/>
        <v>0</v>
      </c>
      <c r="O707" s="348">
        <f>L707+M707-N707</f>
        <v>0</v>
      </c>
      <c r="P707" s="129"/>
      <c r="Q707" s="363"/>
      <c r="R707" s="364"/>
      <c r="S707" s="355">
        <f>+IF(+(L707+M707)&gt;=I707,+M707,+(+I707-L707))</f>
        <v>0</v>
      </c>
      <c r="T707" s="209">
        <f>Q707+R707-S707</f>
        <v>0</v>
      </c>
      <c r="U707" s="364"/>
      <c r="V707" s="364"/>
      <c r="W707" s="140"/>
      <c r="X707" s="207">
        <f t="shared" si="105"/>
        <v>0</v>
      </c>
    </row>
    <row r="708" spans="1:24" ht="18.600000000000001" hidden="1" thickBot="1">
      <c r="A708" s="147">
        <v>700</v>
      </c>
      <c r="B708" s="52"/>
      <c r="C708" s="57">
        <v>5309</v>
      </c>
      <c r="D708" s="58" t="s">
        <v>161</v>
      </c>
      <c r="E708" s="426"/>
      <c r="F708" s="424"/>
      <c r="G708" s="362"/>
      <c r="H708" s="362"/>
      <c r="I708" s="130"/>
      <c r="J708" s="128" t="str">
        <f t="shared" si="103"/>
        <v/>
      </c>
      <c r="K708" s="129"/>
      <c r="L708" s="363"/>
      <c r="M708" s="364"/>
      <c r="N708" s="231">
        <f t="shared" si="104"/>
        <v>0</v>
      </c>
      <c r="O708" s="348">
        <f>L708+M708-N708</f>
        <v>0</v>
      </c>
      <c r="P708" s="129"/>
      <c r="Q708" s="363"/>
      <c r="R708" s="364"/>
      <c r="S708" s="355">
        <f>+IF(+(L708+M708)&gt;=I708,+M708,+(+I708-L708))</f>
        <v>0</v>
      </c>
      <c r="T708" s="209">
        <f>Q708+R708-S708</f>
        <v>0</v>
      </c>
      <c r="U708" s="364"/>
      <c r="V708" s="364"/>
      <c r="W708" s="140"/>
      <c r="X708" s="207">
        <f t="shared" si="105"/>
        <v>0</v>
      </c>
    </row>
    <row r="709" spans="1:24" ht="18.600000000000001" hidden="1" thickBot="1">
      <c r="A709" s="147">
        <v>710</v>
      </c>
      <c r="B709" s="51">
        <v>5400</v>
      </c>
      <c r="C709" s="729" t="s">
        <v>252</v>
      </c>
      <c r="D709" s="729"/>
      <c r="E709" s="425"/>
      <c r="F709" s="422"/>
      <c r="G709" s="356"/>
      <c r="H709" s="356"/>
      <c r="I709" s="130"/>
      <c r="J709" s="128" t="str">
        <f t="shared" si="103"/>
        <v/>
      </c>
      <c r="K709" s="129"/>
      <c r="L709" s="357"/>
      <c r="M709" s="358"/>
      <c r="N709" s="228">
        <f t="shared" si="104"/>
        <v>0</v>
      </c>
      <c r="O709" s="348">
        <f>L709+M709-N709</f>
        <v>0</v>
      </c>
      <c r="P709" s="129"/>
      <c r="Q709" s="357"/>
      <c r="R709" s="358"/>
      <c r="S709" s="355">
        <f>+IF(+(L709+M709)&gt;=I709,+M709,+(+I709-L709))</f>
        <v>0</v>
      </c>
      <c r="T709" s="209">
        <f>Q709+R709-S709</f>
        <v>0</v>
      </c>
      <c r="U709" s="358"/>
      <c r="V709" s="358"/>
      <c r="W709" s="140"/>
      <c r="X709" s="207">
        <f t="shared" si="105"/>
        <v>0</v>
      </c>
    </row>
    <row r="710" spans="1:24" ht="18.600000000000001" hidden="1" thickBot="1">
      <c r="A710" s="148">
        <v>715</v>
      </c>
      <c r="B710" s="10">
        <v>5500</v>
      </c>
      <c r="C710" s="730" t="s">
        <v>253</v>
      </c>
      <c r="D710" s="730"/>
      <c r="E710" s="381">
        <f>SUM(E711:E714)</f>
        <v>0</v>
      </c>
      <c r="F710" s="211">
        <f>SUM(F711:F714)</f>
        <v>0</v>
      </c>
      <c r="G710" s="137">
        <f>SUM(G711:G714)</f>
        <v>0</v>
      </c>
      <c r="H710" s="137">
        <f>SUM(H711:H714)</f>
        <v>0</v>
      </c>
      <c r="I710" s="137">
        <f>SUM(I711:I714)</f>
        <v>0</v>
      </c>
      <c r="J710" s="128" t="str">
        <f t="shared" si="103"/>
        <v/>
      </c>
      <c r="K710" s="129"/>
      <c r="L710" s="212">
        <f>SUM(L711:L714)</f>
        <v>0</v>
      </c>
      <c r="M710" s="213">
        <f>SUM(M711:M714)</f>
        <v>0</v>
      </c>
      <c r="N710" s="350">
        <f>SUM(N711:N714)</f>
        <v>0</v>
      </c>
      <c r="O710" s="351">
        <f>SUM(O711:O714)</f>
        <v>0</v>
      </c>
      <c r="P710" s="129"/>
      <c r="Q710" s="212">
        <f t="shared" ref="Q710:W710" si="119">SUM(Q711:Q714)</f>
        <v>0</v>
      </c>
      <c r="R710" s="213">
        <f t="shared" si="119"/>
        <v>0</v>
      </c>
      <c r="S710" s="213">
        <f t="shared" si="119"/>
        <v>0</v>
      </c>
      <c r="T710" s="213">
        <f t="shared" si="119"/>
        <v>0</v>
      </c>
      <c r="U710" s="213">
        <f t="shared" si="119"/>
        <v>0</v>
      </c>
      <c r="V710" s="213">
        <f t="shared" si="119"/>
        <v>0</v>
      </c>
      <c r="W710" s="351">
        <f t="shared" si="119"/>
        <v>0</v>
      </c>
      <c r="X710" s="207">
        <f t="shared" si="105"/>
        <v>0</v>
      </c>
    </row>
    <row r="711" spans="1:24" ht="18.600000000000001" hidden="1" thickBot="1">
      <c r="A711" s="148">
        <v>720</v>
      </c>
      <c r="B711" s="49"/>
      <c r="C711" s="15">
        <v>5501</v>
      </c>
      <c r="D711" s="39" t="s">
        <v>254</v>
      </c>
      <c r="E711" s="378"/>
      <c r="F711" s="380"/>
      <c r="G711" s="130"/>
      <c r="H711" s="130"/>
      <c r="I711" s="130"/>
      <c r="J711" s="128" t="str">
        <f t="shared" si="103"/>
        <v/>
      </c>
      <c r="K711" s="129"/>
      <c r="L711" s="347"/>
      <c r="M711" s="139"/>
      <c r="N711" s="209">
        <f t="shared" si="104"/>
        <v>0</v>
      </c>
      <c r="O711" s="348">
        <f>L711+M711-N711</f>
        <v>0</v>
      </c>
      <c r="P711" s="129"/>
      <c r="Q711" s="347"/>
      <c r="R711" s="139"/>
      <c r="S711" s="355">
        <f>+IF(+(L711+M711)&gt;=I711,+M711,+(+I711-L711))</f>
        <v>0</v>
      </c>
      <c r="T711" s="209">
        <f>Q711+R711-S711</f>
        <v>0</v>
      </c>
      <c r="U711" s="139"/>
      <c r="V711" s="139"/>
      <c r="W711" s="140"/>
      <c r="X711" s="207">
        <f t="shared" si="105"/>
        <v>0</v>
      </c>
    </row>
    <row r="712" spans="1:24" ht="18.600000000000001" hidden="1" thickBot="1">
      <c r="A712" s="148">
        <v>725</v>
      </c>
      <c r="B712" s="49"/>
      <c r="C712" s="7">
        <v>5502</v>
      </c>
      <c r="D712" s="16" t="s">
        <v>255</v>
      </c>
      <c r="E712" s="378"/>
      <c r="F712" s="380"/>
      <c r="G712" s="130"/>
      <c r="H712" s="130"/>
      <c r="I712" s="130"/>
      <c r="J712" s="128" t="str">
        <f t="shared" si="103"/>
        <v/>
      </c>
      <c r="K712" s="129"/>
      <c r="L712" s="347"/>
      <c r="M712" s="139"/>
      <c r="N712" s="209">
        <f t="shared" si="104"/>
        <v>0</v>
      </c>
      <c r="O712" s="348">
        <f>L712+M712-N712</f>
        <v>0</v>
      </c>
      <c r="P712" s="129"/>
      <c r="Q712" s="347"/>
      <c r="R712" s="139"/>
      <c r="S712" s="355">
        <f>+IF(+(L712+M712)&gt;=I712,+M712,+(+I712-L712))</f>
        <v>0</v>
      </c>
      <c r="T712" s="209">
        <f>Q712+R712-S712</f>
        <v>0</v>
      </c>
      <c r="U712" s="139"/>
      <c r="V712" s="139"/>
      <c r="W712" s="140"/>
      <c r="X712" s="207">
        <f t="shared" si="105"/>
        <v>0</v>
      </c>
    </row>
    <row r="713" spans="1:24" ht="18.600000000000001" hidden="1" thickBot="1">
      <c r="A713" s="148">
        <v>730</v>
      </c>
      <c r="B713" s="49"/>
      <c r="C713" s="7">
        <v>5503</v>
      </c>
      <c r="D713" s="9" t="s">
        <v>256</v>
      </c>
      <c r="E713" s="378"/>
      <c r="F713" s="380"/>
      <c r="G713" s="130"/>
      <c r="H713" s="130"/>
      <c r="I713" s="130"/>
      <c r="J713" s="128" t="str">
        <f t="shared" si="103"/>
        <v/>
      </c>
      <c r="K713" s="129"/>
      <c r="L713" s="347"/>
      <c r="M713" s="139"/>
      <c r="N713" s="209">
        <f t="shared" si="104"/>
        <v>0</v>
      </c>
      <c r="O713" s="348">
        <f>L713+M713-N713</f>
        <v>0</v>
      </c>
      <c r="P713" s="129"/>
      <c r="Q713" s="347"/>
      <c r="R713" s="139"/>
      <c r="S713" s="355">
        <f>+IF(+(L713+M713)&gt;=I713,+M713,+(+I713-L713))</f>
        <v>0</v>
      </c>
      <c r="T713" s="209">
        <f>Q713+R713-S713</f>
        <v>0</v>
      </c>
      <c r="U713" s="139"/>
      <c r="V713" s="139"/>
      <c r="W713" s="140"/>
      <c r="X713" s="207">
        <f t="shared" si="105"/>
        <v>0</v>
      </c>
    </row>
    <row r="714" spans="1:24" ht="18.600000000000001" hidden="1" thickBot="1">
      <c r="A714" s="148">
        <v>735</v>
      </c>
      <c r="B714" s="49"/>
      <c r="C714" s="7">
        <v>5504</v>
      </c>
      <c r="D714" s="16" t="s">
        <v>257</v>
      </c>
      <c r="E714" s="378"/>
      <c r="F714" s="380"/>
      <c r="G714" s="130"/>
      <c r="H714" s="130"/>
      <c r="I714" s="130"/>
      <c r="J714" s="128" t="str">
        <f t="shared" si="103"/>
        <v/>
      </c>
      <c r="K714" s="129"/>
      <c r="L714" s="347"/>
      <c r="M714" s="139"/>
      <c r="N714" s="209">
        <f t="shared" si="104"/>
        <v>0</v>
      </c>
      <c r="O714" s="348">
        <f>L714+M714-N714</f>
        <v>0</v>
      </c>
      <c r="P714" s="129"/>
      <c r="Q714" s="347"/>
      <c r="R714" s="139"/>
      <c r="S714" s="355">
        <f>+IF(+(L714+M714)&gt;=I714,+M714,+(+I714-L714))</f>
        <v>0</v>
      </c>
      <c r="T714" s="209">
        <f>Q714+R714-S714</f>
        <v>0</v>
      </c>
      <c r="U714" s="139"/>
      <c r="V714" s="139"/>
      <c r="W714" s="140"/>
      <c r="X714" s="207">
        <f t="shared" si="105"/>
        <v>0</v>
      </c>
    </row>
    <row r="715" spans="1:24" ht="18.600000000000001" hidden="1" thickBot="1">
      <c r="A715" s="148">
        <v>740</v>
      </c>
      <c r="B715" s="51">
        <v>5700</v>
      </c>
      <c r="C715" s="731" t="s">
        <v>258</v>
      </c>
      <c r="D715" s="732"/>
      <c r="E715" s="425">
        <f>SUM(E716:E718)</f>
        <v>0</v>
      </c>
      <c r="F715" s="423">
        <f>SUM(F716:F718)</f>
        <v>0</v>
      </c>
      <c r="G715" s="359">
        <f>SUM(G716:G718)</f>
        <v>0</v>
      </c>
      <c r="H715" s="359">
        <f>SUM(H716:H718)</f>
        <v>0</v>
      </c>
      <c r="I715" s="359">
        <f>SUM(I716:I718)</f>
        <v>0</v>
      </c>
      <c r="J715" s="128" t="str">
        <f t="shared" si="103"/>
        <v/>
      </c>
      <c r="K715" s="129"/>
      <c r="L715" s="227">
        <f>SUM(L716:L718)</f>
        <v>0</v>
      </c>
      <c r="M715" s="228">
        <f>SUM(M716:M718)</f>
        <v>0</v>
      </c>
      <c r="N715" s="360">
        <f>SUM(N716:N717)</f>
        <v>0</v>
      </c>
      <c r="O715" s="361">
        <f>SUM(O716:O718)</f>
        <v>0</v>
      </c>
      <c r="P715" s="129"/>
      <c r="Q715" s="227">
        <f>SUM(Q716:Q718)</f>
        <v>0</v>
      </c>
      <c r="R715" s="228">
        <f>SUM(R716:R718)</f>
        <v>0</v>
      </c>
      <c r="S715" s="228">
        <f>SUM(S716:S718)</f>
        <v>0</v>
      </c>
      <c r="T715" s="228">
        <f>SUM(T716:T718)</f>
        <v>0</v>
      </c>
      <c r="U715" s="228">
        <f>SUM(U716:U718)</f>
        <v>0</v>
      </c>
      <c r="V715" s="228">
        <f>SUM(V716:V717)</f>
        <v>0</v>
      </c>
      <c r="W715" s="361">
        <f>SUM(W716:W718)</f>
        <v>0</v>
      </c>
      <c r="X715" s="207">
        <f t="shared" si="105"/>
        <v>0</v>
      </c>
    </row>
    <row r="716" spans="1:24" ht="18.600000000000001" hidden="1" thickBot="1">
      <c r="A716" s="148">
        <v>745</v>
      </c>
      <c r="B716" s="52"/>
      <c r="C716" s="53">
        <v>5701</v>
      </c>
      <c r="D716" s="54" t="s">
        <v>259</v>
      </c>
      <c r="E716" s="426"/>
      <c r="F716" s="424"/>
      <c r="G716" s="362"/>
      <c r="H716" s="362"/>
      <c r="I716" s="130"/>
      <c r="J716" s="128" t="str">
        <f t="shared" si="103"/>
        <v/>
      </c>
      <c r="K716" s="129"/>
      <c r="L716" s="363"/>
      <c r="M716" s="364"/>
      <c r="N716" s="231">
        <f t="shared" si="104"/>
        <v>0</v>
      </c>
      <c r="O716" s="348">
        <f>L716+M716-N716</f>
        <v>0</v>
      </c>
      <c r="P716" s="129"/>
      <c r="Q716" s="363"/>
      <c r="R716" s="364"/>
      <c r="S716" s="355">
        <f>+IF(+(L716+M716)&gt;=I716,+M716,+(+I716-L716))</f>
        <v>0</v>
      </c>
      <c r="T716" s="209">
        <f>Q716+R716-S716</f>
        <v>0</v>
      </c>
      <c r="U716" s="364"/>
      <c r="V716" s="364"/>
      <c r="W716" s="140"/>
      <c r="X716" s="207">
        <f t="shared" si="105"/>
        <v>0</v>
      </c>
    </row>
    <row r="717" spans="1:24" ht="18.600000000000001" hidden="1" thickBot="1">
      <c r="A717" s="147">
        <v>750</v>
      </c>
      <c r="B717" s="52"/>
      <c r="C717" s="57">
        <v>5702</v>
      </c>
      <c r="D717" s="58" t="s">
        <v>260</v>
      </c>
      <c r="E717" s="426"/>
      <c r="F717" s="424"/>
      <c r="G717" s="362"/>
      <c r="H717" s="362"/>
      <c r="I717" s="130"/>
      <c r="J717" s="128" t="str">
        <f t="shared" si="103"/>
        <v/>
      </c>
      <c r="K717" s="129"/>
      <c r="L717" s="363"/>
      <c r="M717" s="364"/>
      <c r="N717" s="231">
        <f t="shared" si="104"/>
        <v>0</v>
      </c>
      <c r="O717" s="348">
        <f>L717+M717-N717</f>
        <v>0</v>
      </c>
      <c r="P717" s="129"/>
      <c r="Q717" s="363"/>
      <c r="R717" s="364"/>
      <c r="S717" s="355">
        <f>+IF(+(L717+M717)&gt;=I717,+M717,+(+I717-L717))</f>
        <v>0</v>
      </c>
      <c r="T717" s="209">
        <f>Q717+R717-S717</f>
        <v>0</v>
      </c>
      <c r="U717" s="364"/>
      <c r="V717" s="364"/>
      <c r="W717" s="140"/>
      <c r="X717" s="207">
        <f t="shared" si="105"/>
        <v>0</v>
      </c>
    </row>
    <row r="718" spans="1:24" ht="18.600000000000001" hidden="1" thickBot="1">
      <c r="A718" s="148">
        <v>755</v>
      </c>
      <c r="B718" s="6"/>
      <c r="C718" s="59">
        <v>4071</v>
      </c>
      <c r="D718" s="402" t="s">
        <v>261</v>
      </c>
      <c r="E718" s="378"/>
      <c r="F718" s="390"/>
      <c r="G718" s="162"/>
      <c r="H718" s="162"/>
      <c r="I718" s="130"/>
      <c r="J718" s="128" t="str">
        <f t="shared" si="103"/>
        <v/>
      </c>
      <c r="K718" s="129"/>
      <c r="L718" s="233"/>
      <c r="M718" s="215"/>
      <c r="N718" s="215"/>
      <c r="O718" s="365"/>
      <c r="P718" s="129"/>
      <c r="Q718" s="210"/>
      <c r="R718" s="215"/>
      <c r="S718" s="215"/>
      <c r="T718" s="215"/>
      <c r="U718" s="215"/>
      <c r="V718" s="215"/>
      <c r="W718" s="349"/>
      <c r="X718" s="207">
        <f t="shared" si="105"/>
        <v>0</v>
      </c>
    </row>
    <row r="719" spans="1:24" ht="36" hidden="1" customHeight="1">
      <c r="A719" s="148">
        <v>760</v>
      </c>
      <c r="B719" s="49"/>
      <c r="C719" s="60"/>
      <c r="D719" s="235"/>
      <c r="E719" s="134"/>
      <c r="F719" s="134"/>
      <c r="G719" s="134"/>
      <c r="H719" s="134"/>
      <c r="I719" s="135"/>
      <c r="J719" s="128" t="str">
        <f t="shared" si="103"/>
        <v/>
      </c>
      <c r="K719" s="129"/>
      <c r="L719" s="366"/>
      <c r="M719" s="367"/>
      <c r="N719" s="222"/>
      <c r="O719" s="223"/>
      <c r="P719" s="129"/>
      <c r="Q719" s="366"/>
      <c r="R719" s="367"/>
      <c r="S719" s="222"/>
      <c r="T719" s="222"/>
      <c r="U719" s="367"/>
      <c r="V719" s="222"/>
      <c r="W719" s="223"/>
      <c r="X719" s="223"/>
    </row>
    <row r="720" spans="1:24" ht="18.600000000000001" hidden="1" thickBot="1">
      <c r="A720" s="147">
        <v>765</v>
      </c>
      <c r="B720" s="368">
        <v>98</v>
      </c>
      <c r="C720" s="733" t="s">
        <v>262</v>
      </c>
      <c r="D720" s="734"/>
      <c r="E720" s="381"/>
      <c r="F720" s="384">
        <v>4830</v>
      </c>
      <c r="G720" s="143"/>
      <c r="H720" s="143"/>
      <c r="I720" s="130"/>
      <c r="J720" s="128" t="str">
        <f t="shared" si="103"/>
        <v/>
      </c>
      <c r="K720" s="129"/>
      <c r="L720" s="354"/>
      <c r="M720" s="141"/>
      <c r="N720" s="213">
        <f t="shared" si="104"/>
        <v>0</v>
      </c>
      <c r="O720" s="348">
        <f>L720+M720-N720</f>
        <v>0</v>
      </c>
      <c r="P720" s="129"/>
      <c r="Q720" s="354"/>
      <c r="R720" s="141"/>
      <c r="S720" s="355">
        <f>+IF(+(L720+M720)&gt;=I720,+M720,+(+I720-L720))</f>
        <v>0</v>
      </c>
      <c r="T720" s="209">
        <f>Q720+R720-S720</f>
        <v>0</v>
      </c>
      <c r="U720" s="141"/>
      <c r="V720" s="141"/>
      <c r="W720" s="140"/>
      <c r="X720" s="207">
        <f t="shared" si="105"/>
        <v>0</v>
      </c>
    </row>
    <row r="721" spans="1:24" ht="16.8" hidden="1" thickBot="1">
      <c r="A721" s="147">
        <v>775</v>
      </c>
      <c r="B721" s="61"/>
      <c r="C721" s="237" t="s">
        <v>263</v>
      </c>
      <c r="D721" s="238"/>
      <c r="E721" s="314"/>
      <c r="F721" s="314"/>
      <c r="G721" s="314"/>
      <c r="H721" s="314"/>
      <c r="I721" s="239"/>
      <c r="J721" s="128" t="str">
        <f t="shared" si="103"/>
        <v/>
      </c>
      <c r="K721" s="129"/>
      <c r="L721" s="240"/>
      <c r="M721" s="241"/>
      <c r="N721" s="241"/>
      <c r="O721" s="242"/>
      <c r="P721" s="129"/>
      <c r="Q721" s="240"/>
      <c r="R721" s="241"/>
      <c r="S721" s="241"/>
      <c r="T721" s="241"/>
      <c r="U721" s="241"/>
      <c r="V721" s="241"/>
      <c r="W721" s="242"/>
      <c r="X721" s="242"/>
    </row>
    <row r="722" spans="1:24" ht="16.8" hidden="1" thickBot="1">
      <c r="A722" s="148">
        <v>780</v>
      </c>
      <c r="B722" s="61"/>
      <c r="C722" s="243" t="s">
        <v>264</v>
      </c>
      <c r="D722" s="235"/>
      <c r="E722" s="302"/>
      <c r="F722" s="302"/>
      <c r="G722" s="302"/>
      <c r="H722" s="302"/>
      <c r="I722" s="200"/>
      <c r="J722" s="128" t="str">
        <f t="shared" si="103"/>
        <v/>
      </c>
      <c r="K722" s="129"/>
      <c r="L722" s="244"/>
      <c r="M722" s="245"/>
      <c r="N722" s="245"/>
      <c r="O722" s="246"/>
      <c r="P722" s="129"/>
      <c r="Q722" s="244"/>
      <c r="R722" s="245"/>
      <c r="S722" s="245"/>
      <c r="T722" s="245"/>
      <c r="U722" s="245"/>
      <c r="V722" s="245"/>
      <c r="W722" s="246"/>
      <c r="X722" s="246"/>
    </row>
    <row r="723" spans="1:24" ht="16.8" hidden="1" thickBot="1">
      <c r="A723" s="148">
        <v>785</v>
      </c>
      <c r="B723" s="62"/>
      <c r="C723" s="247" t="s">
        <v>265</v>
      </c>
      <c r="D723" s="248"/>
      <c r="E723" s="315"/>
      <c r="F723" s="315"/>
      <c r="G723" s="315"/>
      <c r="H723" s="315"/>
      <c r="I723" s="202"/>
      <c r="J723" s="128" t="str">
        <f t="shared" si="103"/>
        <v/>
      </c>
      <c r="K723" s="129"/>
      <c r="L723" s="249"/>
      <c r="M723" s="250"/>
      <c r="N723" s="250"/>
      <c r="O723" s="251"/>
      <c r="P723" s="129"/>
      <c r="Q723" s="249"/>
      <c r="R723" s="250"/>
      <c r="S723" s="250"/>
      <c r="T723" s="250"/>
      <c r="U723" s="250"/>
      <c r="V723" s="250"/>
      <c r="W723" s="251"/>
      <c r="X723" s="251"/>
    </row>
    <row r="724" spans="1:24" ht="18.600000000000001" thickBot="1">
      <c r="A724" s="148">
        <v>790</v>
      </c>
      <c r="B724" s="63"/>
      <c r="C724" s="32" t="s">
        <v>484</v>
      </c>
      <c r="D724" s="64" t="s">
        <v>266</v>
      </c>
      <c r="E724" s="165">
        <f>SUM(E612,E615,E621,E627,E628,E646,E650,E656,E659,E660,E661,E662,E663,E670,E677,E678,E679,E680,E687,E691,E692,E693,E694,E697,E698,E706,E709,E710,E715)+E720</f>
        <v>0</v>
      </c>
      <c r="F724" s="165">
        <f>SUM(F612,F615,F621,F627,F628,F646,F650,F656,F659,F660,F661,F662,F663,F670,F677,F678,F679,F680,F687,F691,F692,F693,F694,F697,F698,F706,F709,F710,F715)+F720</f>
        <v>118100</v>
      </c>
      <c r="G724" s="165">
        <f>SUM(G612,G615,G621,G627,G628,G646,G650,G656,G659,G660,G661,G662,G663,G670,G677,G678,G679,G680,G687,G691,G692,G693,G694,G697,G698,G706,G709,G710,G715)+G720</f>
        <v>121300</v>
      </c>
      <c r="H724" s="165">
        <f>SUM(H612,H615,H621,H627,H628,H646,H650,H656,H659,H660,H661,H662,H663,H670,H677,H678,H679,H680,H687,H691,H692,H693,H694,H697,H698,H706,H709,H710,H715)+H720</f>
        <v>121300</v>
      </c>
      <c r="I724" s="165">
        <f>SUM(I612,I615,I621,I627,I628,I646,I650,I656,I659,I660,I661,I662,I663,I670,I677,I678,I679,I680,I687,I691,I692,I693,I694,I697,I698,I706,I709,I710,I715)+I720</f>
        <v>121300</v>
      </c>
      <c r="J724" s="128">
        <f t="shared" si="103"/>
        <v>1</v>
      </c>
      <c r="K724" s="369" t="str">
        <f>LEFT(C609,1)</f>
        <v/>
      </c>
      <c r="L724" s="165">
        <f>SUM(L612,L615,L621,L627,L628,L646,L650,L656,L659,L660,L661,L662,L663,L670,L677,L678,L679,L680,L687,L691,L692,L693,L694,L697,L698,L706,L709,L710,L715)+L720</f>
        <v>0</v>
      </c>
      <c r="M724" s="165">
        <f>SUM(M612,M615,M621,M627,M628,M646,M650,M656,M659,M660,M661,M662,M663,M670,M677,M678,M679,M680,M687,M691,M692,M693,M694,M697,M698,M706,M709,M710,M715)+M720</f>
        <v>0</v>
      </c>
      <c r="N724" s="165">
        <f>SUM(N612,N615,N621,N627,N628,N646,N650,N656,N659,N660,N661,N662,N663,N670,N677,N678,N679,N680,N687,N691,N692,N693,N694,N697,N698,N706,N709,N710,N715)+N720</f>
        <v>121300</v>
      </c>
      <c r="O724" s="165">
        <f>SUM(O612,O615,O621,O627,O628,O646,O650,O656,O659,O660,O661,O662,O663,O670,O677,O678,O679,O680,O687,O691,O692,O693,O694,O697,O698,O706,O709,O710,O715)+O720</f>
        <v>-121300</v>
      </c>
      <c r="P724" s="103"/>
      <c r="Q724" s="165">
        <f t="shared" ref="Q724:V724" si="120">SUM(Q612,Q615,Q621,Q627,Q628,Q646,Q650,Q656,Q659,Q660,Q661,Q662,Q663,Q670,Q677,Q678,Q679,Q680,Q687,Q691,Q692,Q693,Q694,Q697,Q698,Q706,Q709,Q710,Q715)+Q720</f>
        <v>0</v>
      </c>
      <c r="R724" s="165">
        <f t="shared" si="120"/>
        <v>0</v>
      </c>
      <c r="S724" s="165">
        <f t="shared" si="120"/>
        <v>59800</v>
      </c>
      <c r="T724" s="165">
        <f t="shared" si="120"/>
        <v>-59800</v>
      </c>
      <c r="U724" s="165">
        <f t="shared" si="120"/>
        <v>0</v>
      </c>
      <c r="V724" s="165">
        <f t="shared" si="120"/>
        <v>0</v>
      </c>
      <c r="W724" s="165">
        <f>SUM(W612,W615,W621,W627,W628,W646,W650,W656,W659,W660,W661,W662,W663,W670,W677,W678,W679,W680,W687,W691,W692,W693,W694,W697,W698,W706,W709,W710,W715)+W720</f>
        <v>0</v>
      </c>
      <c r="X724" s="207">
        <f>T724-U724-V724-W724</f>
        <v>-59800</v>
      </c>
    </row>
    <row r="725" spans="1:24">
      <c r="A725" s="148">
        <v>795</v>
      </c>
      <c r="B725" s="617" t="s">
        <v>809</v>
      </c>
      <c r="C725" s="65"/>
      <c r="H725" s="96"/>
      <c r="I725" s="100"/>
      <c r="J725" s="102">
        <f>J724</f>
        <v>1</v>
      </c>
      <c r="P725" s="321"/>
      <c r="X725" s="321"/>
    </row>
    <row r="726" spans="1:24">
      <c r="A726" s="147">
        <v>805</v>
      </c>
      <c r="B726" s="311"/>
      <c r="C726" s="311"/>
      <c r="D726" s="312"/>
      <c r="E726" s="311"/>
      <c r="F726" s="311"/>
      <c r="G726" s="311"/>
      <c r="H726" s="311"/>
      <c r="I726" s="313"/>
      <c r="J726" s="102">
        <f>J724</f>
        <v>1</v>
      </c>
      <c r="L726" s="311"/>
      <c r="M726" s="311"/>
      <c r="N726" s="313"/>
      <c r="O726" s="313"/>
      <c r="P726" s="313"/>
      <c r="Q726" s="311"/>
      <c r="R726" s="311"/>
      <c r="S726" s="313"/>
      <c r="T726" s="313"/>
      <c r="U726" s="311"/>
      <c r="V726" s="313"/>
      <c r="W726" s="313"/>
      <c r="X726" s="313"/>
    </row>
    <row r="727" spans="1:24">
      <c r="A727" s="148">
        <v>810</v>
      </c>
      <c r="E727" s="167"/>
      <c r="F727" s="167"/>
      <c r="G727" s="167"/>
      <c r="H727" s="167"/>
      <c r="I727" s="173"/>
      <c r="J727" s="102">
        <f>(IF($E857&lt;&gt;0,$J$2,IF($I857&lt;&gt;0,$J$2,"")))</f>
        <v>1</v>
      </c>
      <c r="L727" s="167"/>
      <c r="M727" s="167"/>
      <c r="N727" s="173"/>
      <c r="O727" s="173"/>
      <c r="P727" s="173"/>
      <c r="Q727" s="167"/>
      <c r="R727" s="167"/>
      <c r="S727" s="173"/>
      <c r="T727" s="173"/>
      <c r="U727" s="167"/>
      <c r="V727" s="173"/>
      <c r="W727" s="173"/>
      <c r="X727" s="321"/>
    </row>
    <row r="728" spans="1:24">
      <c r="A728" s="148">
        <v>815</v>
      </c>
      <c r="C728" s="108"/>
      <c r="D728" s="109"/>
      <c r="E728" s="167"/>
      <c r="F728" s="167"/>
      <c r="G728" s="167"/>
      <c r="H728" s="167"/>
      <c r="I728" s="173"/>
      <c r="J728" s="102">
        <f>(IF($E857&lt;&gt;0,$J$2,IF($I857&lt;&gt;0,$J$2,"")))</f>
        <v>1</v>
      </c>
      <c r="L728" s="167"/>
      <c r="M728" s="167"/>
      <c r="N728" s="173"/>
      <c r="O728" s="173"/>
      <c r="P728" s="173"/>
      <c r="Q728" s="167"/>
      <c r="R728" s="167"/>
      <c r="S728" s="173"/>
      <c r="T728" s="173"/>
      <c r="U728" s="167"/>
      <c r="V728" s="173"/>
      <c r="W728" s="173"/>
      <c r="X728" s="321"/>
    </row>
    <row r="729" spans="1:24">
      <c r="A729" s="154">
        <v>525</v>
      </c>
      <c r="B729" s="750" t="str">
        <f>$B$7</f>
        <v>ПРОГНОЗА ЗА ПЕРИОДА 2015-2017 г. НА ПОСТЪПЛЕНИЯТА ОТ МЕСТНИ ПРИХОДИ  И НА РАЗХОДИТЕ ЗА МЕСТНИ ДЕЙНОСТИ</v>
      </c>
      <c r="C729" s="751"/>
      <c r="D729" s="751"/>
      <c r="E729" s="167"/>
      <c r="F729" s="167"/>
      <c r="G729" s="167"/>
      <c r="H729" s="167"/>
      <c r="I729" s="173"/>
      <c r="J729" s="102">
        <f>(IF($E857&lt;&gt;0,$J$2,IF($I857&lt;&gt;0,$J$2,"")))</f>
        <v>1</v>
      </c>
      <c r="L729" s="167"/>
      <c r="M729" s="167"/>
      <c r="N729" s="173"/>
      <c r="O729" s="173"/>
      <c r="P729" s="173"/>
      <c r="Q729" s="167"/>
      <c r="R729" s="167"/>
      <c r="S729" s="173"/>
      <c r="T729" s="173"/>
      <c r="U729" s="167"/>
      <c r="V729" s="173"/>
      <c r="W729" s="173"/>
      <c r="X729" s="321"/>
    </row>
    <row r="730" spans="1:24">
      <c r="A730" s="147">
        <v>820</v>
      </c>
      <c r="C730" s="108"/>
      <c r="D730" s="109"/>
      <c r="E730" s="168" t="s">
        <v>1663</v>
      </c>
      <c r="F730" s="168" t="s">
        <v>770</v>
      </c>
      <c r="G730" s="167"/>
      <c r="H730" s="167"/>
      <c r="I730" s="173"/>
      <c r="J730" s="102">
        <f>(IF($E857&lt;&gt;0,$J$2,IF($I857&lt;&gt;0,$J$2,"")))</f>
        <v>1</v>
      </c>
      <c r="L730" s="167"/>
      <c r="M730" s="167"/>
      <c r="N730" s="173"/>
      <c r="O730" s="173"/>
      <c r="P730" s="173"/>
      <c r="Q730" s="167"/>
      <c r="R730" s="167"/>
      <c r="S730" s="173"/>
      <c r="T730" s="173"/>
      <c r="U730" s="167"/>
      <c r="V730" s="173"/>
      <c r="W730" s="173"/>
      <c r="X730" s="321"/>
    </row>
    <row r="731" spans="1:24">
      <c r="A731" s="148">
        <v>821</v>
      </c>
      <c r="B731" s="752" t="str">
        <f>$B$9</f>
        <v xml:space="preserve">       ОБЩИНА  МАДЖАРОВО</v>
      </c>
      <c r="C731" s="751"/>
      <c r="D731" s="751"/>
      <c r="E731" s="169">
        <f>$E$9</f>
        <v>41640</v>
      </c>
      <c r="F731" s="170">
        <f>$F$9</f>
        <v>43100</v>
      </c>
      <c r="G731" s="167"/>
      <c r="H731" s="167"/>
      <c r="I731" s="173"/>
      <c r="J731" s="102">
        <f>(IF($E857&lt;&gt;0,$J$2,IF($I857&lt;&gt;0,$J$2,"")))</f>
        <v>1</v>
      </c>
      <c r="L731" s="167"/>
      <c r="M731" s="167"/>
      <c r="N731" s="173"/>
      <c r="O731" s="173"/>
      <c r="P731" s="173"/>
      <c r="Q731" s="167"/>
      <c r="R731" s="167"/>
      <c r="S731" s="173"/>
      <c r="T731" s="173"/>
      <c r="U731" s="167"/>
      <c r="V731" s="173"/>
      <c r="W731" s="173"/>
      <c r="X731" s="321"/>
    </row>
    <row r="732" spans="1:24">
      <c r="A732" s="148">
        <v>822</v>
      </c>
      <c r="B732" s="111" t="str">
        <f>$B$10</f>
        <v>(наименование на разпоредителя с бюджет)</v>
      </c>
      <c r="E732" s="167"/>
      <c r="F732" s="171">
        <f>$F$10</f>
        <v>2017</v>
      </c>
      <c r="G732" s="167"/>
      <c r="H732" s="167"/>
      <c r="I732" s="173"/>
      <c r="J732" s="102">
        <f>(IF($E857&lt;&gt;0,$J$2,IF($I857&lt;&gt;0,$J$2,"")))</f>
        <v>1</v>
      </c>
      <c r="L732" s="167"/>
      <c r="M732" s="167"/>
      <c r="N732" s="173"/>
      <c r="O732" s="173"/>
      <c r="P732" s="173"/>
      <c r="Q732" s="167"/>
      <c r="R732" s="167"/>
      <c r="S732" s="173"/>
      <c r="T732" s="173"/>
      <c r="U732" s="167"/>
      <c r="V732" s="173"/>
      <c r="W732" s="173"/>
      <c r="X732" s="321"/>
    </row>
    <row r="733" spans="1:24" ht="16.2" thickBot="1">
      <c r="A733" s="148">
        <v>823</v>
      </c>
      <c r="B733" s="111"/>
      <c r="E733" s="172"/>
      <c r="F733" s="167"/>
      <c r="G733" s="167"/>
      <c r="H733" s="167"/>
      <c r="I733" s="173"/>
      <c r="J733" s="102">
        <f>(IF($E857&lt;&gt;0,$J$2,IF($I857&lt;&gt;0,$J$2,"")))</f>
        <v>1</v>
      </c>
      <c r="L733" s="167"/>
      <c r="M733" s="167"/>
      <c r="N733" s="173"/>
      <c r="O733" s="173"/>
      <c r="P733" s="173"/>
      <c r="Q733" s="167"/>
      <c r="R733" s="167"/>
      <c r="S733" s="173"/>
      <c r="T733" s="173"/>
      <c r="U733" s="167"/>
      <c r="V733" s="173"/>
      <c r="W733" s="173"/>
      <c r="X733" s="321"/>
    </row>
    <row r="734" spans="1:24" ht="16.8" thickTop="1" thickBot="1">
      <c r="A734" s="148">
        <v>825</v>
      </c>
      <c r="B734" s="752" t="str">
        <f>$B$12</f>
        <v>Маджарово</v>
      </c>
      <c r="C734" s="751"/>
      <c r="D734" s="751"/>
      <c r="E734" s="167" t="s">
        <v>1664</v>
      </c>
      <c r="F734" s="174" t="str">
        <f>$F$12</f>
        <v>7604</v>
      </c>
      <c r="G734" s="167"/>
      <c r="H734" s="167"/>
      <c r="I734" s="173"/>
      <c r="J734" s="102">
        <f>(IF($E857&lt;&gt;0,$J$2,IF($I857&lt;&gt;0,$J$2,"")))</f>
        <v>1</v>
      </c>
      <c r="L734" s="167"/>
      <c r="M734" s="167"/>
      <c r="N734" s="173"/>
      <c r="O734" s="173"/>
      <c r="P734" s="173"/>
      <c r="Q734" s="167"/>
      <c r="R734" s="167"/>
      <c r="S734" s="173"/>
      <c r="T734" s="173"/>
      <c r="U734" s="167"/>
      <c r="V734" s="173"/>
      <c r="W734" s="173"/>
      <c r="X734" s="321"/>
    </row>
    <row r="735" spans="1:24" ht="16.2" thickTop="1">
      <c r="A735" s="148"/>
      <c r="B735" s="111" t="str">
        <f>$B$13</f>
        <v>(наименование на първостепенния разпоредител с бюджет)</v>
      </c>
      <c r="E735" s="172" t="s">
        <v>1665</v>
      </c>
      <c r="F735" s="167"/>
      <c r="G735" s="167"/>
      <c r="H735" s="167"/>
      <c r="I735" s="173"/>
      <c r="J735" s="102">
        <f>(IF($E857&lt;&gt;0,$J$2,IF($I857&lt;&gt;0,$J$2,"")))</f>
        <v>1</v>
      </c>
      <c r="L735" s="167"/>
      <c r="M735" s="167"/>
      <c r="N735" s="173"/>
      <c r="O735" s="173"/>
      <c r="P735" s="173"/>
      <c r="Q735" s="167"/>
      <c r="R735" s="167"/>
      <c r="S735" s="173"/>
      <c r="T735" s="173"/>
      <c r="U735" s="167"/>
      <c r="V735" s="173"/>
      <c r="W735" s="173"/>
      <c r="X735" s="321"/>
    </row>
    <row r="736" spans="1:24">
      <c r="A736" s="148"/>
      <c r="B736" s="111"/>
      <c r="D736" s="166"/>
      <c r="E736" s="166"/>
      <c r="F736" s="166"/>
      <c r="G736" s="166"/>
      <c r="H736" s="166"/>
      <c r="I736" s="302"/>
      <c r="J736" s="102">
        <f>(IF($E857&lt;&gt;0,$J$2,IF($I857&lt;&gt;0,$J$2,"")))</f>
        <v>1</v>
      </c>
      <c r="L736" s="167"/>
      <c r="M736" s="167"/>
      <c r="N736" s="173"/>
      <c r="O736" s="173"/>
      <c r="P736" s="173"/>
      <c r="Q736" s="167"/>
      <c r="R736" s="167"/>
      <c r="S736" s="173"/>
      <c r="T736" s="173"/>
      <c r="U736" s="167"/>
      <c r="V736" s="173"/>
      <c r="W736" s="173"/>
      <c r="X736" s="321"/>
    </row>
    <row r="737" spans="1:24" ht="16.8" thickBot="1">
      <c r="A737" s="148"/>
      <c r="C737" s="108"/>
      <c r="D737" s="109"/>
      <c r="E737" s="167"/>
      <c r="F737" s="172"/>
      <c r="G737" s="172"/>
      <c r="H737" s="172"/>
      <c r="I737" s="176" t="s">
        <v>1666</v>
      </c>
      <c r="J737" s="102">
        <f>(IF($E857&lt;&gt;0,$J$2,IF($I857&lt;&gt;0,$J$2,"")))</f>
        <v>1</v>
      </c>
      <c r="L737" s="175" t="s">
        <v>993</v>
      </c>
      <c r="M737" s="167"/>
      <c r="N737" s="173"/>
      <c r="O737" s="176" t="s">
        <v>1666</v>
      </c>
      <c r="P737" s="173"/>
      <c r="Q737" s="175" t="s">
        <v>994</v>
      </c>
      <c r="R737" s="167"/>
      <c r="S737" s="173"/>
      <c r="T737" s="176" t="s">
        <v>1666</v>
      </c>
      <c r="U737" s="167"/>
      <c r="V737" s="173"/>
      <c r="W737" s="176" t="s">
        <v>1666</v>
      </c>
      <c r="X737" s="321"/>
    </row>
    <row r="738" spans="1:24" ht="18.600000000000001" thickBot="1">
      <c r="A738" s="148"/>
      <c r="B738" s="602"/>
      <c r="C738" s="316"/>
      <c r="D738" s="593" t="s">
        <v>806</v>
      </c>
      <c r="E738" s="642" t="s">
        <v>807</v>
      </c>
      <c r="F738" s="642" t="s">
        <v>771</v>
      </c>
      <c r="G738" s="643" t="s">
        <v>772</v>
      </c>
      <c r="H738" s="664" t="s">
        <v>773</v>
      </c>
      <c r="I738" s="643" t="s">
        <v>773</v>
      </c>
      <c r="J738" s="102">
        <f>(IF($E857&lt;&gt;0,$J$2,IF($I857&lt;&gt;0,$J$2,"")))</f>
        <v>1</v>
      </c>
      <c r="L738" s="753" t="s">
        <v>689</v>
      </c>
      <c r="M738" s="753" t="s">
        <v>690</v>
      </c>
      <c r="N738" s="743" t="s">
        <v>691</v>
      </c>
      <c r="O738" s="743" t="s">
        <v>995</v>
      </c>
      <c r="P738" s="103"/>
      <c r="Q738" s="743" t="s">
        <v>692</v>
      </c>
      <c r="R738" s="743" t="s">
        <v>693</v>
      </c>
      <c r="S738" s="743" t="s">
        <v>715</v>
      </c>
      <c r="T738" s="743" t="s">
        <v>996</v>
      </c>
      <c r="U738" s="329" t="s">
        <v>997</v>
      </c>
      <c r="V738" s="330"/>
      <c r="W738" s="331"/>
      <c r="X738" s="725"/>
    </row>
    <row r="739" spans="1:24" ht="55.95" customHeight="1" thickBot="1">
      <c r="A739" s="148"/>
      <c r="B739" s="71" t="s">
        <v>860</v>
      </c>
      <c r="C739" s="72" t="s">
        <v>1669</v>
      </c>
      <c r="D739" s="603" t="s">
        <v>301</v>
      </c>
      <c r="E739" s="644">
        <v>2013</v>
      </c>
      <c r="F739" s="709">
        <v>2014</v>
      </c>
      <c r="G739" s="709">
        <v>2015</v>
      </c>
      <c r="H739" s="709">
        <v>2016</v>
      </c>
      <c r="I739" s="709">
        <v>2017</v>
      </c>
      <c r="J739" s="102">
        <f>(IF($E857&lt;&gt;0,$J$2,IF($I857&lt;&gt;0,$J$2,"")))</f>
        <v>1</v>
      </c>
      <c r="L739" s="754"/>
      <c r="M739" s="755"/>
      <c r="N739" s="754"/>
      <c r="O739" s="755"/>
      <c r="P739" s="103"/>
      <c r="Q739" s="744"/>
      <c r="R739" s="744"/>
      <c r="S739" s="744"/>
      <c r="T739" s="744"/>
      <c r="U739" s="332">
        <v>2014</v>
      </c>
      <c r="V739" s="332">
        <v>2015</v>
      </c>
      <c r="W739" s="332" t="s">
        <v>1214</v>
      </c>
      <c r="X739" s="333" t="s">
        <v>998</v>
      </c>
    </row>
    <row r="740" spans="1:24" ht="69" customHeight="1" thickBot="1">
      <c r="A740" s="148"/>
      <c r="B740" s="594"/>
      <c r="C740" s="316"/>
      <c r="D740" s="188" t="s">
        <v>487</v>
      </c>
      <c r="E740" s="189"/>
      <c r="F740" s="189"/>
      <c r="G740" s="189"/>
      <c r="H740" s="189"/>
      <c r="I740" s="439"/>
      <c r="J740" s="102">
        <f>(IF($E857&lt;&gt;0,$J$2,IF($I857&lt;&gt;0,$J$2,"")))</f>
        <v>1</v>
      </c>
      <c r="L740" s="190" t="s">
        <v>999</v>
      </c>
      <c r="M740" s="190" t="s">
        <v>1000</v>
      </c>
      <c r="N740" s="191" t="s">
        <v>1001</v>
      </c>
      <c r="O740" s="191" t="s">
        <v>1002</v>
      </c>
      <c r="P740" s="103"/>
      <c r="Q740" s="592" t="s">
        <v>1003</v>
      </c>
      <c r="R740" s="592" t="s">
        <v>1004</v>
      </c>
      <c r="S740" s="592" t="s">
        <v>1005</v>
      </c>
      <c r="T740" s="592" t="s">
        <v>1006</v>
      </c>
      <c r="U740" s="592" t="s">
        <v>269</v>
      </c>
      <c r="V740" s="592" t="s">
        <v>270</v>
      </c>
      <c r="W740" s="592" t="s">
        <v>271</v>
      </c>
      <c r="X740" s="334" t="s">
        <v>272</v>
      </c>
    </row>
    <row r="741" spans="1:24" ht="121.8">
      <c r="A741" s="148"/>
      <c r="B741" s="121"/>
      <c r="C741" s="655">
        <v>301</v>
      </c>
      <c r="D741" s="656" t="s">
        <v>804</v>
      </c>
      <c r="E741" s="285"/>
      <c r="F741" s="285"/>
      <c r="G741" s="285"/>
      <c r="H741" s="285"/>
      <c r="I741" s="196"/>
      <c r="J741" s="102">
        <f>(IF($E857&lt;&gt;0,$J$2,IF($I857&lt;&gt;0,$J$2,"")))</f>
        <v>1</v>
      </c>
      <c r="L741" s="335" t="s">
        <v>273</v>
      </c>
      <c r="M741" s="335" t="s">
        <v>273</v>
      </c>
      <c r="N741" s="335" t="s">
        <v>274</v>
      </c>
      <c r="O741" s="335" t="s">
        <v>275</v>
      </c>
      <c r="P741" s="103"/>
      <c r="Q741" s="335" t="s">
        <v>273</v>
      </c>
      <c r="R741" s="335" t="s">
        <v>273</v>
      </c>
      <c r="S741" s="335" t="s">
        <v>302</v>
      </c>
      <c r="T741" s="335" t="s">
        <v>277</v>
      </c>
      <c r="U741" s="335" t="s">
        <v>273</v>
      </c>
      <c r="V741" s="335" t="s">
        <v>273</v>
      </c>
      <c r="W741" s="335" t="s">
        <v>273</v>
      </c>
      <c r="X741" s="199" t="s">
        <v>278</v>
      </c>
    </row>
    <row r="742" spans="1:24" ht="17.399999999999999">
      <c r="A742" s="148"/>
      <c r="B742" s="657"/>
      <c r="C742" s="122"/>
      <c r="D742" s="658"/>
      <c r="E742" s="285"/>
      <c r="F742" s="285"/>
      <c r="G742" s="285"/>
      <c r="H742" s="285"/>
      <c r="I742" s="196"/>
      <c r="J742" s="102">
        <f>(IF($E857&lt;&gt;0,$J$2,IF($I857&lt;&gt;0,$J$2,"")))</f>
        <v>1</v>
      </c>
      <c r="L742" s="336"/>
      <c r="M742" s="336"/>
      <c r="N742" s="246"/>
      <c r="O742" s="337"/>
      <c r="P742" s="103"/>
      <c r="Q742" s="336"/>
      <c r="R742" s="336"/>
      <c r="S742" s="246"/>
      <c r="T742" s="337"/>
      <c r="U742" s="336"/>
      <c r="V742" s="246"/>
      <c r="W742" s="337"/>
      <c r="X742" s="338"/>
    </row>
    <row r="743" spans="1:24" ht="18">
      <c r="A743" s="148"/>
      <c r="B743" s="339"/>
      <c r="C743" s="122"/>
      <c r="D743" s="659" t="str">
        <f ca="1">IF(ISBLANK(INDIRECT(CONCATENATE("$C",ROW()-2)))=TRUE,"Изберете група",IF(ISERROR(VLOOKUP(INDIRECT(CONCATENATE("$C",ROW()-2)),Groups!$A$1:$B$26,2,FALSE))=TRUE,"НЕВАЛИДЕН КОД НА ГРУПА",VLOOKUP(INDIRECT(CONCATENATE("$C",ROW()-2)),Groups!$A$1:$B$26,2,FALSE)))</f>
        <v>Образование</v>
      </c>
      <c r="E743" s="285"/>
      <c r="F743" s="285"/>
      <c r="G743" s="285"/>
      <c r="H743" s="285"/>
      <c r="I743" s="196"/>
      <c r="J743" s="102">
        <f>(IF($E857&lt;&gt;0,$J$2,IF($I857&lt;&gt;0,$J$2,"")))</f>
        <v>1</v>
      </c>
      <c r="L743" s="336"/>
      <c r="M743" s="336"/>
      <c r="N743" s="246"/>
      <c r="O743" s="340">
        <f>SUMIF(O746:O747,"&lt;0")+SUMIF(O749:O753,"&lt;0")+SUMIF(O755:O760,"&lt;0")+SUMIF(O762:O778,"&lt;0")+SUMIF(O784:O788,"&lt;0")+SUMIF(O790:O795,"&lt;0")+SUMIF(O797:O802,"&lt;0")+SUMIF(O810:O811,"&lt;0")+SUMIF(O814:O819,"&lt;0")+SUMIF(O821:O826,"&lt;0")+SUMIF(O830,"&lt;0")+SUMIF(O832:O838,"&lt;0")+SUMIF(O840:O842,"&lt;0")+SUMIF(O844:O847,"&lt;0")+SUMIF(O849:O850,"&lt;0")+SUMIF(O853,"&lt;0")</f>
        <v>-45800</v>
      </c>
      <c r="P743" s="103"/>
      <c r="Q743" s="336"/>
      <c r="R743" s="336"/>
      <c r="S743" s="246"/>
      <c r="T743" s="340">
        <f>SUMIF(T746:T747,"&lt;0")+SUMIF(T749:T753,"&lt;0")+SUMIF(T755:T760,"&lt;0")+SUMIF(T762:T778,"&lt;0")+SUMIF(T784:T788,"&lt;0")+SUMIF(T790:T795,"&lt;0")+SUMIF(T797:T802,"&lt;0")+SUMIF(T810:T811,"&lt;0")+SUMIF(T814:T819,"&lt;0")+SUMIF(T821:T826,"&lt;0")+SUMIF(T830,"&lt;0")+SUMIF(T832:T838,"&lt;0")+SUMIF(T840:T842,"&lt;0")+SUMIF(T844:T847,"&lt;0")+SUMIF(T849:T850,"&lt;0")+SUMIF(T853,"&lt;0")</f>
        <v>-29000</v>
      </c>
      <c r="U743" s="336"/>
      <c r="V743" s="246"/>
      <c r="W743" s="337"/>
      <c r="X743" s="201"/>
    </row>
    <row r="744" spans="1:24" ht="18.600000000000001" thickBot="1">
      <c r="A744" s="148"/>
      <c r="B744" s="259"/>
      <c r="C744" s="122"/>
      <c r="D744" s="185" t="s">
        <v>805</v>
      </c>
      <c r="E744" s="285"/>
      <c r="F744" s="285"/>
      <c r="G744" s="285"/>
      <c r="H744" s="285"/>
      <c r="I744" s="196"/>
      <c r="J744" s="102">
        <f>(IF($E857&lt;&gt;0,$J$2,IF($I857&lt;&gt;0,$J$2,"")))</f>
        <v>1</v>
      </c>
      <c r="L744" s="336"/>
      <c r="M744" s="336"/>
      <c r="N744" s="246"/>
      <c r="O744" s="337"/>
      <c r="P744" s="103"/>
      <c r="Q744" s="336"/>
      <c r="R744" s="336"/>
      <c r="S744" s="246"/>
      <c r="T744" s="337"/>
      <c r="U744" s="336"/>
      <c r="V744" s="246"/>
      <c r="W744" s="337"/>
      <c r="X744" s="203"/>
    </row>
    <row r="745" spans="1:24" ht="18.600000000000001" thickBot="1">
      <c r="A745" s="148"/>
      <c r="B745" s="34">
        <v>100</v>
      </c>
      <c r="C745" s="745" t="s">
        <v>489</v>
      </c>
      <c r="D745" s="746"/>
      <c r="E745" s="406">
        <f>SUM(E746:E747)</f>
        <v>0</v>
      </c>
      <c r="F745" s="421">
        <f>SUM(F746:F747)</f>
        <v>10000</v>
      </c>
      <c r="G745" s="341">
        <f>SUM(G746:G747)</f>
        <v>10000</v>
      </c>
      <c r="H745" s="341">
        <f>SUM(H746:H747)</f>
        <v>10000</v>
      </c>
      <c r="I745" s="341">
        <f>SUM(I746:I747)</f>
        <v>10000</v>
      </c>
      <c r="J745" s="128">
        <f t="shared" ref="J745:J808" si="121">(IF($E745&lt;&gt;0,$J$2,IF($I745&lt;&gt;0,$J$2,"")))</f>
        <v>1</v>
      </c>
      <c r="K745" s="129"/>
      <c r="L745" s="204">
        <f>SUM(L746:L747)</f>
        <v>0</v>
      </c>
      <c r="M745" s="205">
        <f>SUM(M746:M747)</f>
        <v>0</v>
      </c>
      <c r="N745" s="342">
        <f>SUM(N746:N747)</f>
        <v>10000</v>
      </c>
      <c r="O745" s="343">
        <f>SUM(O746:O747)</f>
        <v>-10000</v>
      </c>
      <c r="P745" s="129"/>
      <c r="Q745" s="206"/>
      <c r="R745" s="344"/>
      <c r="S745" s="345"/>
      <c r="T745" s="344"/>
      <c r="U745" s="344"/>
      <c r="V745" s="344"/>
      <c r="W745" s="346"/>
      <c r="X745" s="207">
        <f>T745-U745-V745-W745</f>
        <v>0</v>
      </c>
    </row>
    <row r="746" spans="1:24" ht="18.600000000000001" thickBot="1">
      <c r="A746" s="148"/>
      <c r="B746" s="11"/>
      <c r="C746" s="15">
        <v>101</v>
      </c>
      <c r="D746" s="8" t="s">
        <v>490</v>
      </c>
      <c r="E746" s="378"/>
      <c r="F746" s="380">
        <v>10000</v>
      </c>
      <c r="G746" s="130">
        <v>10000</v>
      </c>
      <c r="H746" s="130">
        <v>10000</v>
      </c>
      <c r="I746" s="130">
        <v>10000</v>
      </c>
      <c r="J746" s="128">
        <f t="shared" si="121"/>
        <v>1</v>
      </c>
      <c r="K746" s="129"/>
      <c r="L746" s="347"/>
      <c r="M746" s="139"/>
      <c r="N746" s="209">
        <f>I746</f>
        <v>10000</v>
      </c>
      <c r="O746" s="348">
        <f>L746+M746-N746</f>
        <v>-10000</v>
      </c>
      <c r="P746" s="129"/>
      <c r="Q746" s="210"/>
      <c r="R746" s="215"/>
      <c r="S746" s="215"/>
      <c r="T746" s="215"/>
      <c r="U746" s="215"/>
      <c r="V746" s="215"/>
      <c r="W746" s="349"/>
      <c r="X746" s="207">
        <f t="shared" ref="X746:X809" si="122">T746-U746-V746-W746</f>
        <v>0</v>
      </c>
    </row>
    <row r="747" spans="1:24" ht="36" hidden="1" customHeight="1" thickBot="1">
      <c r="A747" s="108"/>
      <c r="B747" s="11"/>
      <c r="C747" s="7">
        <v>102</v>
      </c>
      <c r="D747" s="9" t="s">
        <v>491</v>
      </c>
      <c r="E747" s="378"/>
      <c r="F747" s="380"/>
      <c r="G747" s="130"/>
      <c r="H747" s="130"/>
      <c r="I747" s="130"/>
      <c r="J747" s="128" t="str">
        <f t="shared" si="121"/>
        <v/>
      </c>
      <c r="K747" s="129"/>
      <c r="L747" s="347"/>
      <c r="M747" s="139"/>
      <c r="N747" s="209">
        <f>I747</f>
        <v>0</v>
      </c>
      <c r="O747" s="348">
        <f t="shared" ref="O747:O788" si="123">L747+M747-N747</f>
        <v>0</v>
      </c>
      <c r="P747" s="129"/>
      <c r="Q747" s="210"/>
      <c r="R747" s="215"/>
      <c r="S747" s="215"/>
      <c r="T747" s="215"/>
      <c r="U747" s="215"/>
      <c r="V747" s="215"/>
      <c r="W747" s="349"/>
      <c r="X747" s="207">
        <f t="shared" si="122"/>
        <v>0</v>
      </c>
    </row>
    <row r="748" spans="1:24" ht="18.600000000000001" thickBot="1">
      <c r="A748" s="108"/>
      <c r="B748" s="10">
        <v>200</v>
      </c>
      <c r="C748" s="747" t="s">
        <v>492</v>
      </c>
      <c r="D748" s="747"/>
      <c r="E748" s="381">
        <f>SUM(E749:E753)</f>
        <v>0</v>
      </c>
      <c r="F748" s="211">
        <f>SUM(F749:F753)</f>
        <v>5000</v>
      </c>
      <c r="G748" s="137">
        <f>SUM(G749:G753)</f>
        <v>5000</v>
      </c>
      <c r="H748" s="137">
        <f>SUM(H749:H753)</f>
        <v>5000</v>
      </c>
      <c r="I748" s="137">
        <f>SUM(I749:I753)</f>
        <v>5000</v>
      </c>
      <c r="J748" s="128">
        <f t="shared" si="121"/>
        <v>1</v>
      </c>
      <c r="K748" s="129"/>
      <c r="L748" s="212">
        <f>SUM(L749:L753)</f>
        <v>0</v>
      </c>
      <c r="M748" s="213">
        <f>SUM(M749:M753)</f>
        <v>0</v>
      </c>
      <c r="N748" s="350">
        <f>SUM(N749:N753)</f>
        <v>5000</v>
      </c>
      <c r="O748" s="351">
        <f>SUM(O749:O753)</f>
        <v>-5000</v>
      </c>
      <c r="P748" s="129"/>
      <c r="Q748" s="214"/>
      <c r="R748" s="225"/>
      <c r="S748" s="225"/>
      <c r="T748" s="225"/>
      <c r="U748" s="225"/>
      <c r="V748" s="225"/>
      <c r="W748" s="352"/>
      <c r="X748" s="207">
        <f t="shared" si="122"/>
        <v>0</v>
      </c>
    </row>
    <row r="749" spans="1:24" ht="18.600000000000001" hidden="1" thickBot="1">
      <c r="A749" s="108"/>
      <c r="B749" s="14"/>
      <c r="C749" s="15">
        <v>201</v>
      </c>
      <c r="D749" s="8" t="s">
        <v>493</v>
      </c>
      <c r="E749" s="378"/>
      <c r="F749" s="380"/>
      <c r="G749" s="130"/>
      <c r="H749" s="130"/>
      <c r="I749" s="130"/>
      <c r="J749" s="128" t="str">
        <f t="shared" si="121"/>
        <v/>
      </c>
      <c r="K749" s="129"/>
      <c r="L749" s="347"/>
      <c r="M749" s="139"/>
      <c r="N749" s="209">
        <f>I749</f>
        <v>0</v>
      </c>
      <c r="O749" s="348">
        <f t="shared" si="123"/>
        <v>0</v>
      </c>
      <c r="P749" s="129"/>
      <c r="Q749" s="210"/>
      <c r="R749" s="215"/>
      <c r="S749" s="215"/>
      <c r="T749" s="215"/>
      <c r="U749" s="215"/>
      <c r="V749" s="215"/>
      <c r="W749" s="349"/>
      <c r="X749" s="207">
        <f t="shared" si="122"/>
        <v>0</v>
      </c>
    </row>
    <row r="750" spans="1:24" ht="18.600000000000001" thickBot="1">
      <c r="A750" s="108"/>
      <c r="B750" s="6"/>
      <c r="C750" s="7">
        <v>202</v>
      </c>
      <c r="D750" s="16" t="s">
        <v>494</v>
      </c>
      <c r="E750" s="378"/>
      <c r="F750" s="380">
        <v>4000</v>
      </c>
      <c r="G750" s="130">
        <v>4000</v>
      </c>
      <c r="H750" s="130">
        <v>4000</v>
      </c>
      <c r="I750" s="130">
        <v>4000</v>
      </c>
      <c r="J750" s="128">
        <f t="shared" si="121"/>
        <v>1</v>
      </c>
      <c r="K750" s="129"/>
      <c r="L750" s="347"/>
      <c r="M750" s="139"/>
      <c r="N750" s="209">
        <f>I750</f>
        <v>4000</v>
      </c>
      <c r="O750" s="348">
        <f t="shared" si="123"/>
        <v>-4000</v>
      </c>
      <c r="P750" s="129"/>
      <c r="Q750" s="210"/>
      <c r="R750" s="215"/>
      <c r="S750" s="215"/>
      <c r="T750" s="215"/>
      <c r="U750" s="215"/>
      <c r="V750" s="215"/>
      <c r="W750" s="349"/>
      <c r="X750" s="207">
        <f t="shared" si="122"/>
        <v>0</v>
      </c>
    </row>
    <row r="751" spans="1:24" ht="18.600000000000001" thickBot="1">
      <c r="A751" s="108"/>
      <c r="B751" s="24"/>
      <c r="C751" s="7">
        <v>205</v>
      </c>
      <c r="D751" s="16" t="s">
        <v>132</v>
      </c>
      <c r="E751" s="378"/>
      <c r="F751" s="380">
        <v>1000</v>
      </c>
      <c r="G751" s="130">
        <v>1000</v>
      </c>
      <c r="H751" s="130">
        <v>1000</v>
      </c>
      <c r="I751" s="130">
        <v>1000</v>
      </c>
      <c r="J751" s="128">
        <f t="shared" si="121"/>
        <v>1</v>
      </c>
      <c r="K751" s="129"/>
      <c r="L751" s="347"/>
      <c r="M751" s="139"/>
      <c r="N751" s="209">
        <f>I751</f>
        <v>1000</v>
      </c>
      <c r="O751" s="348">
        <f t="shared" si="123"/>
        <v>-1000</v>
      </c>
      <c r="P751" s="129"/>
      <c r="Q751" s="210"/>
      <c r="R751" s="215"/>
      <c r="S751" s="215"/>
      <c r="T751" s="215"/>
      <c r="U751" s="215"/>
      <c r="V751" s="215"/>
      <c r="W751" s="349"/>
      <c r="X751" s="207">
        <f t="shared" si="122"/>
        <v>0</v>
      </c>
    </row>
    <row r="752" spans="1:24" ht="18.600000000000001" hidden="1" thickBot="1">
      <c r="A752" s="108"/>
      <c r="B752" s="24"/>
      <c r="C752" s="7">
        <v>208</v>
      </c>
      <c r="D752" s="35" t="s">
        <v>133</v>
      </c>
      <c r="E752" s="378"/>
      <c r="F752" s="380"/>
      <c r="G752" s="130"/>
      <c r="H752" s="130"/>
      <c r="I752" s="130"/>
      <c r="J752" s="128" t="str">
        <f t="shared" si="121"/>
        <v/>
      </c>
      <c r="K752" s="129"/>
      <c r="L752" s="347"/>
      <c r="M752" s="139"/>
      <c r="N752" s="209">
        <f>I752</f>
        <v>0</v>
      </c>
      <c r="O752" s="348">
        <f t="shared" si="123"/>
        <v>0</v>
      </c>
      <c r="P752" s="129"/>
      <c r="Q752" s="210"/>
      <c r="R752" s="215"/>
      <c r="S752" s="215"/>
      <c r="T752" s="215"/>
      <c r="U752" s="215"/>
      <c r="V752" s="215"/>
      <c r="W752" s="349"/>
      <c r="X752" s="207">
        <f t="shared" si="122"/>
        <v>0</v>
      </c>
    </row>
    <row r="753" spans="1:24" ht="18.600000000000001" thickBot="1">
      <c r="A753" s="108"/>
      <c r="B753" s="14"/>
      <c r="C753" s="13">
        <v>209</v>
      </c>
      <c r="D753" s="19" t="s">
        <v>134</v>
      </c>
      <c r="E753" s="378"/>
      <c r="F753" s="380"/>
      <c r="G753" s="130"/>
      <c r="H753" s="130"/>
      <c r="I753" s="130"/>
      <c r="J753" s="128" t="str">
        <f t="shared" si="121"/>
        <v/>
      </c>
      <c r="K753" s="129"/>
      <c r="L753" s="347"/>
      <c r="M753" s="139"/>
      <c r="N753" s="209">
        <f>I753</f>
        <v>0</v>
      </c>
      <c r="O753" s="348">
        <f t="shared" si="123"/>
        <v>0</v>
      </c>
      <c r="P753" s="129"/>
      <c r="Q753" s="210"/>
      <c r="R753" s="215"/>
      <c r="S753" s="215"/>
      <c r="T753" s="215"/>
      <c r="U753" s="215"/>
      <c r="V753" s="215"/>
      <c r="W753" s="349"/>
      <c r="X753" s="207">
        <f t="shared" si="122"/>
        <v>0</v>
      </c>
    </row>
    <row r="754" spans="1:24" ht="18.600000000000001" thickBot="1">
      <c r="A754" s="108"/>
      <c r="B754" s="10">
        <v>500</v>
      </c>
      <c r="C754" s="748" t="s">
        <v>1108</v>
      </c>
      <c r="D754" s="748"/>
      <c r="E754" s="381">
        <f>SUM(E755:E759)</f>
        <v>0</v>
      </c>
      <c r="F754" s="211">
        <f>SUM(F755:F759)</f>
        <v>1800</v>
      </c>
      <c r="G754" s="137">
        <f>SUM(G755:G759)</f>
        <v>1800</v>
      </c>
      <c r="H754" s="137">
        <f>SUM(H755:H759)</f>
        <v>1800</v>
      </c>
      <c r="I754" s="137">
        <f>SUM(I755:I759)</f>
        <v>1800</v>
      </c>
      <c r="J754" s="128">
        <f t="shared" si="121"/>
        <v>1</v>
      </c>
      <c r="K754" s="129"/>
      <c r="L754" s="212">
        <f>SUM(L755:L759)</f>
        <v>0</v>
      </c>
      <c r="M754" s="213">
        <f>SUM(M755:M759)</f>
        <v>0</v>
      </c>
      <c r="N754" s="350">
        <f>SUM(N755:N759)</f>
        <v>1800</v>
      </c>
      <c r="O754" s="351">
        <f>SUM(O755:O759)</f>
        <v>-1800</v>
      </c>
      <c r="P754" s="129"/>
      <c r="Q754" s="214"/>
      <c r="R754" s="225"/>
      <c r="S754" s="215"/>
      <c r="T754" s="225"/>
      <c r="U754" s="225"/>
      <c r="V754" s="225"/>
      <c r="W754" s="352"/>
      <c r="X754" s="207">
        <f t="shared" si="122"/>
        <v>0</v>
      </c>
    </row>
    <row r="755" spans="1:24" ht="18.600000000000001" thickBot="1">
      <c r="A755" s="108"/>
      <c r="B755" s="14"/>
      <c r="C755" s="36">
        <v>551</v>
      </c>
      <c r="D755" s="392" t="s">
        <v>1109</v>
      </c>
      <c r="E755" s="378"/>
      <c r="F755" s="380">
        <v>1300</v>
      </c>
      <c r="G755" s="130">
        <v>1300</v>
      </c>
      <c r="H755" s="130">
        <v>1300</v>
      </c>
      <c r="I755" s="130">
        <v>1300</v>
      </c>
      <c r="J755" s="128">
        <f t="shared" si="121"/>
        <v>1</v>
      </c>
      <c r="K755" s="129"/>
      <c r="L755" s="347"/>
      <c r="M755" s="139"/>
      <c r="N755" s="209">
        <f t="shared" ref="N755:N760" si="124">I755</f>
        <v>1300</v>
      </c>
      <c r="O755" s="348">
        <f t="shared" si="123"/>
        <v>-1300</v>
      </c>
      <c r="P755" s="129"/>
      <c r="Q755" s="210"/>
      <c r="R755" s="215"/>
      <c r="S755" s="215"/>
      <c r="T755" s="215"/>
      <c r="U755" s="215"/>
      <c r="V755" s="215"/>
      <c r="W755" s="349"/>
      <c r="X755" s="207">
        <f t="shared" si="122"/>
        <v>0</v>
      </c>
    </row>
    <row r="756" spans="1:24" ht="18.600000000000001" hidden="1" thickBot="1">
      <c r="A756" s="147">
        <v>5</v>
      </c>
      <c r="B756" s="14"/>
      <c r="C756" s="37">
        <f>C755+1</f>
        <v>552</v>
      </c>
      <c r="D756" s="393" t="s">
        <v>1110</v>
      </c>
      <c r="E756" s="378"/>
      <c r="F756" s="380"/>
      <c r="G756" s="130"/>
      <c r="H756" s="130"/>
      <c r="I756" s="130"/>
      <c r="J756" s="128" t="str">
        <f t="shared" si="121"/>
        <v/>
      </c>
      <c r="K756" s="129"/>
      <c r="L756" s="347"/>
      <c r="M756" s="139"/>
      <c r="N756" s="209">
        <f t="shared" si="124"/>
        <v>0</v>
      </c>
      <c r="O756" s="348">
        <f t="shared" si="123"/>
        <v>0</v>
      </c>
      <c r="P756" s="129"/>
      <c r="Q756" s="210"/>
      <c r="R756" s="215"/>
      <c r="S756" s="215"/>
      <c r="T756" s="215"/>
      <c r="U756" s="215"/>
      <c r="V756" s="215"/>
      <c r="W756" s="349"/>
      <c r="X756" s="207">
        <f t="shared" si="122"/>
        <v>0</v>
      </c>
    </row>
    <row r="757" spans="1:24" ht="18.600000000000001" thickBot="1">
      <c r="A757" s="148">
        <v>10</v>
      </c>
      <c r="B757" s="14"/>
      <c r="C757" s="37">
        <v>560</v>
      </c>
      <c r="D757" s="394" t="s">
        <v>1111</v>
      </c>
      <c r="E757" s="378"/>
      <c r="F757" s="380">
        <v>500</v>
      </c>
      <c r="G757" s="130">
        <v>500</v>
      </c>
      <c r="H757" s="130">
        <v>500</v>
      </c>
      <c r="I757" s="130">
        <v>500</v>
      </c>
      <c r="J757" s="128">
        <f t="shared" si="121"/>
        <v>1</v>
      </c>
      <c r="K757" s="129"/>
      <c r="L757" s="347"/>
      <c r="M757" s="139"/>
      <c r="N757" s="209">
        <f t="shared" si="124"/>
        <v>500</v>
      </c>
      <c r="O757" s="348">
        <f t="shared" si="123"/>
        <v>-500</v>
      </c>
      <c r="P757" s="129"/>
      <c r="Q757" s="210"/>
      <c r="R757" s="215"/>
      <c r="S757" s="215"/>
      <c r="T757" s="215"/>
      <c r="U757" s="215"/>
      <c r="V757" s="215"/>
      <c r="W757" s="349"/>
      <c r="X757" s="207">
        <f t="shared" si="122"/>
        <v>0</v>
      </c>
    </row>
    <row r="758" spans="1:24" ht="18.600000000000001" hidden="1" thickBot="1">
      <c r="A758" s="148">
        <v>15</v>
      </c>
      <c r="B758" s="14"/>
      <c r="C758" s="37">
        <v>580</v>
      </c>
      <c r="D758" s="393" t="s">
        <v>1112</v>
      </c>
      <c r="E758" s="378"/>
      <c r="F758" s="380"/>
      <c r="G758" s="130"/>
      <c r="H758" s="130"/>
      <c r="I758" s="130"/>
      <c r="J758" s="128" t="str">
        <f t="shared" si="121"/>
        <v/>
      </c>
      <c r="K758" s="129"/>
      <c r="L758" s="347"/>
      <c r="M758" s="139"/>
      <c r="N758" s="209">
        <f t="shared" si="124"/>
        <v>0</v>
      </c>
      <c r="O758" s="348">
        <f t="shared" si="123"/>
        <v>0</v>
      </c>
      <c r="P758" s="129"/>
      <c r="Q758" s="210"/>
      <c r="R758" s="215"/>
      <c r="S758" s="215"/>
      <c r="T758" s="215"/>
      <c r="U758" s="215"/>
      <c r="V758" s="215"/>
      <c r="W758" s="349"/>
      <c r="X758" s="207">
        <f t="shared" si="122"/>
        <v>0</v>
      </c>
    </row>
    <row r="759" spans="1:24" ht="32.4" hidden="1" thickBot="1">
      <c r="A759" s="147">
        <v>35</v>
      </c>
      <c r="B759" s="14"/>
      <c r="C759" s="38">
        <v>590</v>
      </c>
      <c r="D759" s="395" t="s">
        <v>1113</v>
      </c>
      <c r="E759" s="378"/>
      <c r="F759" s="380"/>
      <c r="G759" s="130"/>
      <c r="H759" s="130"/>
      <c r="I759" s="130"/>
      <c r="J759" s="128" t="str">
        <f t="shared" si="121"/>
        <v/>
      </c>
      <c r="K759" s="129"/>
      <c r="L759" s="347"/>
      <c r="M759" s="139"/>
      <c r="N759" s="209">
        <f t="shared" si="124"/>
        <v>0</v>
      </c>
      <c r="O759" s="348">
        <f t="shared" si="123"/>
        <v>0</v>
      </c>
      <c r="P759" s="129"/>
      <c r="Q759" s="210"/>
      <c r="R759" s="215"/>
      <c r="S759" s="215"/>
      <c r="T759" s="215"/>
      <c r="U759" s="215"/>
      <c r="V759" s="215"/>
      <c r="W759" s="349"/>
      <c r="X759" s="207">
        <f t="shared" si="122"/>
        <v>0</v>
      </c>
    </row>
    <row r="760" spans="1:24" ht="18.600000000000001" hidden="1" thickBot="1">
      <c r="A760" s="148">
        <v>40</v>
      </c>
      <c r="B760" s="10">
        <v>800</v>
      </c>
      <c r="C760" s="748" t="s">
        <v>303</v>
      </c>
      <c r="D760" s="748"/>
      <c r="E760" s="381"/>
      <c r="F760" s="384"/>
      <c r="G760" s="143"/>
      <c r="H760" s="143"/>
      <c r="I760" s="130"/>
      <c r="J760" s="128" t="str">
        <f t="shared" si="121"/>
        <v/>
      </c>
      <c r="K760" s="129"/>
      <c r="L760" s="354"/>
      <c r="M760" s="141"/>
      <c r="N760" s="209">
        <f t="shared" si="124"/>
        <v>0</v>
      </c>
      <c r="O760" s="348">
        <f t="shared" si="123"/>
        <v>0</v>
      </c>
      <c r="P760" s="129"/>
      <c r="Q760" s="214"/>
      <c r="R760" s="225"/>
      <c r="S760" s="215"/>
      <c r="T760" s="215"/>
      <c r="U760" s="225"/>
      <c r="V760" s="215"/>
      <c r="W760" s="349"/>
      <c r="X760" s="207">
        <f t="shared" si="122"/>
        <v>0</v>
      </c>
    </row>
    <row r="761" spans="1:24" ht="18.600000000000001" thickBot="1">
      <c r="A761" s="148">
        <v>45</v>
      </c>
      <c r="B761" s="10">
        <v>1000</v>
      </c>
      <c r="C761" s="749" t="s">
        <v>1115</v>
      </c>
      <c r="D761" s="749"/>
      <c r="E761" s="381">
        <f>SUM(E762:E778)</f>
        <v>0</v>
      </c>
      <c r="F761" s="211">
        <f>SUM(F762:F778)</f>
        <v>33000</v>
      </c>
      <c r="G761" s="137">
        <f>SUM(G762:G778)</f>
        <v>28500</v>
      </c>
      <c r="H761" s="137">
        <f>SUM(H762:H778)</f>
        <v>28500</v>
      </c>
      <c r="I761" s="137">
        <f>SUM(I762:I778)</f>
        <v>29000</v>
      </c>
      <c r="J761" s="128">
        <f t="shared" si="121"/>
        <v>1</v>
      </c>
      <c r="K761" s="129"/>
      <c r="L761" s="212">
        <f>SUM(L762:L778)</f>
        <v>0</v>
      </c>
      <c r="M761" s="213">
        <f>SUM(M762:M778)</f>
        <v>0</v>
      </c>
      <c r="N761" s="350">
        <f>SUM(N762:N778)</f>
        <v>29000</v>
      </c>
      <c r="O761" s="351">
        <f>SUM(O762:O778)</f>
        <v>-29000</v>
      </c>
      <c r="P761" s="129"/>
      <c r="Q761" s="212">
        <f t="shared" ref="Q761:W761" si="125">SUM(Q762:Q778)</f>
        <v>0</v>
      </c>
      <c r="R761" s="213">
        <f t="shared" si="125"/>
        <v>0</v>
      </c>
      <c r="S761" s="213">
        <f t="shared" si="125"/>
        <v>29000</v>
      </c>
      <c r="T761" s="213">
        <f t="shared" si="125"/>
        <v>-29000</v>
      </c>
      <c r="U761" s="213">
        <f t="shared" si="125"/>
        <v>0</v>
      </c>
      <c r="V761" s="213">
        <f t="shared" si="125"/>
        <v>0</v>
      </c>
      <c r="W761" s="351">
        <f t="shared" si="125"/>
        <v>0</v>
      </c>
      <c r="X761" s="207">
        <f t="shared" si="122"/>
        <v>-29000</v>
      </c>
    </row>
    <row r="762" spans="1:24" ht="18.600000000000001" thickBot="1">
      <c r="A762" s="148">
        <v>50</v>
      </c>
      <c r="B762" s="6"/>
      <c r="C762" s="15">
        <v>1011</v>
      </c>
      <c r="D762" s="39" t="s">
        <v>1116</v>
      </c>
      <c r="E762" s="378"/>
      <c r="F762" s="380">
        <v>13000</v>
      </c>
      <c r="G762" s="130">
        <v>13500</v>
      </c>
      <c r="H762" s="130">
        <v>13500</v>
      </c>
      <c r="I762" s="130">
        <v>14000</v>
      </c>
      <c r="J762" s="128">
        <f t="shared" si="121"/>
        <v>1</v>
      </c>
      <c r="K762" s="129"/>
      <c r="L762" s="347"/>
      <c r="M762" s="139"/>
      <c r="N762" s="209">
        <f t="shared" ref="N762:N778" si="126">I762</f>
        <v>14000</v>
      </c>
      <c r="O762" s="348">
        <f t="shared" si="123"/>
        <v>-14000</v>
      </c>
      <c r="P762" s="129"/>
      <c r="Q762" s="347"/>
      <c r="R762" s="139"/>
      <c r="S762" s="355">
        <f t="shared" ref="S762:S769" si="127">+IF(+(L762+M762)&gt;=I762,+M762,+(+I762-L762))</f>
        <v>14000</v>
      </c>
      <c r="T762" s="209">
        <f>Q762+R762-S762</f>
        <v>-14000</v>
      </c>
      <c r="U762" s="139"/>
      <c r="V762" s="139"/>
      <c r="W762" s="140"/>
      <c r="X762" s="207">
        <f t="shared" si="122"/>
        <v>-14000</v>
      </c>
    </row>
    <row r="763" spans="1:24" ht="18.600000000000001" thickBot="1">
      <c r="A763" s="148">
        <v>55</v>
      </c>
      <c r="B763" s="6"/>
      <c r="C763" s="7">
        <v>1012</v>
      </c>
      <c r="D763" s="16" t="s">
        <v>1117</v>
      </c>
      <c r="E763" s="378"/>
      <c r="F763" s="380"/>
      <c r="G763" s="130"/>
      <c r="H763" s="130"/>
      <c r="I763" s="130"/>
      <c r="J763" s="128" t="str">
        <f t="shared" si="121"/>
        <v/>
      </c>
      <c r="K763" s="129"/>
      <c r="L763" s="347"/>
      <c r="M763" s="139"/>
      <c r="N763" s="209">
        <f t="shared" si="126"/>
        <v>0</v>
      </c>
      <c r="O763" s="348">
        <f t="shared" si="123"/>
        <v>0</v>
      </c>
      <c r="P763" s="129"/>
      <c r="Q763" s="347"/>
      <c r="R763" s="139"/>
      <c r="S763" s="355">
        <f t="shared" si="127"/>
        <v>0</v>
      </c>
      <c r="T763" s="209">
        <f t="shared" ref="T763:T769" si="128">Q763+R763-S763</f>
        <v>0</v>
      </c>
      <c r="U763" s="139"/>
      <c r="V763" s="139"/>
      <c r="W763" s="140"/>
      <c r="X763" s="207">
        <f t="shared" si="122"/>
        <v>0</v>
      </c>
    </row>
    <row r="764" spans="1:24" ht="18.600000000000001" hidden="1" thickBot="1">
      <c r="A764" s="148">
        <v>60</v>
      </c>
      <c r="B764" s="6"/>
      <c r="C764" s="7">
        <v>1013</v>
      </c>
      <c r="D764" s="16" t="s">
        <v>1118</v>
      </c>
      <c r="E764" s="378"/>
      <c r="F764" s="380"/>
      <c r="G764" s="130"/>
      <c r="H764" s="130"/>
      <c r="I764" s="130"/>
      <c r="J764" s="128" t="str">
        <f t="shared" si="121"/>
        <v/>
      </c>
      <c r="K764" s="129"/>
      <c r="L764" s="347"/>
      <c r="M764" s="139"/>
      <c r="N764" s="209">
        <f t="shared" si="126"/>
        <v>0</v>
      </c>
      <c r="O764" s="348">
        <f t="shared" si="123"/>
        <v>0</v>
      </c>
      <c r="P764" s="129"/>
      <c r="Q764" s="347"/>
      <c r="R764" s="139"/>
      <c r="S764" s="355">
        <f t="shared" si="127"/>
        <v>0</v>
      </c>
      <c r="T764" s="209">
        <f t="shared" si="128"/>
        <v>0</v>
      </c>
      <c r="U764" s="139"/>
      <c r="V764" s="139"/>
      <c r="W764" s="140"/>
      <c r="X764" s="207">
        <f t="shared" si="122"/>
        <v>0</v>
      </c>
    </row>
    <row r="765" spans="1:24" ht="36" customHeight="1" thickBot="1">
      <c r="A765" s="147">
        <v>65</v>
      </c>
      <c r="B765" s="6"/>
      <c r="C765" s="7">
        <v>1014</v>
      </c>
      <c r="D765" s="16" t="s">
        <v>1119</v>
      </c>
      <c r="E765" s="378"/>
      <c r="F765" s="380">
        <v>1000</v>
      </c>
      <c r="G765" s="130">
        <v>1000</v>
      </c>
      <c r="H765" s="130">
        <v>1000</v>
      </c>
      <c r="I765" s="130">
        <v>1000</v>
      </c>
      <c r="J765" s="128">
        <f t="shared" si="121"/>
        <v>1</v>
      </c>
      <c r="K765" s="129"/>
      <c r="L765" s="347"/>
      <c r="M765" s="139"/>
      <c r="N765" s="209">
        <f t="shared" si="126"/>
        <v>1000</v>
      </c>
      <c r="O765" s="348">
        <f t="shared" si="123"/>
        <v>-1000</v>
      </c>
      <c r="P765" s="129"/>
      <c r="Q765" s="347"/>
      <c r="R765" s="139"/>
      <c r="S765" s="355">
        <f t="shared" si="127"/>
        <v>1000</v>
      </c>
      <c r="T765" s="209">
        <f t="shared" si="128"/>
        <v>-1000</v>
      </c>
      <c r="U765" s="139"/>
      <c r="V765" s="139"/>
      <c r="W765" s="140"/>
      <c r="X765" s="207">
        <f t="shared" si="122"/>
        <v>-1000</v>
      </c>
    </row>
    <row r="766" spans="1:24" ht="18.600000000000001" thickBot="1">
      <c r="A766" s="148">
        <v>70</v>
      </c>
      <c r="B766" s="6"/>
      <c r="C766" s="7">
        <v>1015</v>
      </c>
      <c r="D766" s="16" t="s">
        <v>1120</v>
      </c>
      <c r="E766" s="378"/>
      <c r="F766" s="380">
        <v>3000</v>
      </c>
      <c r="G766" s="130">
        <v>3000</v>
      </c>
      <c r="H766" s="130">
        <v>3000</v>
      </c>
      <c r="I766" s="130">
        <v>3000</v>
      </c>
      <c r="J766" s="128">
        <f t="shared" si="121"/>
        <v>1</v>
      </c>
      <c r="K766" s="129"/>
      <c r="L766" s="347"/>
      <c r="M766" s="139"/>
      <c r="N766" s="209">
        <f t="shared" si="126"/>
        <v>3000</v>
      </c>
      <c r="O766" s="348">
        <f t="shared" si="123"/>
        <v>-3000</v>
      </c>
      <c r="P766" s="129"/>
      <c r="Q766" s="347"/>
      <c r="R766" s="139"/>
      <c r="S766" s="355">
        <f t="shared" si="127"/>
        <v>3000</v>
      </c>
      <c r="T766" s="209">
        <f t="shared" si="128"/>
        <v>-3000</v>
      </c>
      <c r="U766" s="139"/>
      <c r="V766" s="139"/>
      <c r="W766" s="140"/>
      <c r="X766" s="207">
        <f t="shared" si="122"/>
        <v>-3000</v>
      </c>
    </row>
    <row r="767" spans="1:24" ht="18.600000000000001" thickBot="1">
      <c r="A767" s="148">
        <v>75</v>
      </c>
      <c r="B767" s="6"/>
      <c r="C767" s="7">
        <v>1016</v>
      </c>
      <c r="D767" s="16" t="s">
        <v>1121</v>
      </c>
      <c r="E767" s="378"/>
      <c r="F767" s="380">
        <v>13000</v>
      </c>
      <c r="G767" s="130">
        <v>8000</v>
      </c>
      <c r="H767" s="130">
        <v>8000</v>
      </c>
      <c r="I767" s="130">
        <v>8000</v>
      </c>
      <c r="J767" s="128">
        <f t="shared" si="121"/>
        <v>1</v>
      </c>
      <c r="K767" s="129"/>
      <c r="L767" s="347"/>
      <c r="M767" s="139"/>
      <c r="N767" s="209">
        <f t="shared" si="126"/>
        <v>8000</v>
      </c>
      <c r="O767" s="348">
        <f t="shared" si="123"/>
        <v>-8000</v>
      </c>
      <c r="P767" s="129"/>
      <c r="Q767" s="347"/>
      <c r="R767" s="139"/>
      <c r="S767" s="355">
        <f t="shared" si="127"/>
        <v>8000</v>
      </c>
      <c r="T767" s="209">
        <f t="shared" si="128"/>
        <v>-8000</v>
      </c>
      <c r="U767" s="139"/>
      <c r="V767" s="139"/>
      <c r="W767" s="140"/>
      <c r="X767" s="207">
        <f t="shared" si="122"/>
        <v>-8000</v>
      </c>
    </row>
    <row r="768" spans="1:24" ht="18.600000000000001" thickBot="1">
      <c r="A768" s="148">
        <v>80</v>
      </c>
      <c r="B768" s="11"/>
      <c r="C768" s="40">
        <v>1020</v>
      </c>
      <c r="D768" s="41" t="s">
        <v>1122</v>
      </c>
      <c r="E768" s="378"/>
      <c r="F768" s="380">
        <v>3000</v>
      </c>
      <c r="G768" s="130">
        <v>3000</v>
      </c>
      <c r="H768" s="130">
        <v>3000</v>
      </c>
      <c r="I768" s="130">
        <v>3000</v>
      </c>
      <c r="J768" s="128">
        <f t="shared" si="121"/>
        <v>1</v>
      </c>
      <c r="K768" s="129"/>
      <c r="L768" s="347"/>
      <c r="M768" s="139"/>
      <c r="N768" s="209">
        <f t="shared" si="126"/>
        <v>3000</v>
      </c>
      <c r="O768" s="348">
        <f t="shared" si="123"/>
        <v>-3000</v>
      </c>
      <c r="P768" s="129"/>
      <c r="Q768" s="347"/>
      <c r="R768" s="139"/>
      <c r="S768" s="355">
        <f t="shared" si="127"/>
        <v>3000</v>
      </c>
      <c r="T768" s="209">
        <f t="shared" si="128"/>
        <v>-3000</v>
      </c>
      <c r="U768" s="139"/>
      <c r="V768" s="139"/>
      <c r="W768" s="140"/>
      <c r="X768" s="207">
        <f t="shared" si="122"/>
        <v>-3000</v>
      </c>
    </row>
    <row r="769" spans="1:24" ht="18.600000000000001" hidden="1" thickBot="1">
      <c r="A769" s="148">
        <v>85</v>
      </c>
      <c r="B769" s="6"/>
      <c r="C769" s="7">
        <v>1030</v>
      </c>
      <c r="D769" s="16" t="s">
        <v>1123</v>
      </c>
      <c r="E769" s="378"/>
      <c r="F769" s="380"/>
      <c r="G769" s="130"/>
      <c r="H769" s="130"/>
      <c r="I769" s="130"/>
      <c r="J769" s="128" t="str">
        <f t="shared" si="121"/>
        <v/>
      </c>
      <c r="K769" s="129"/>
      <c r="L769" s="347"/>
      <c r="M769" s="139"/>
      <c r="N769" s="209">
        <f t="shared" si="126"/>
        <v>0</v>
      </c>
      <c r="O769" s="348">
        <f t="shared" si="123"/>
        <v>0</v>
      </c>
      <c r="P769" s="129"/>
      <c r="Q769" s="347"/>
      <c r="R769" s="139"/>
      <c r="S769" s="355">
        <f t="shared" si="127"/>
        <v>0</v>
      </c>
      <c r="T769" s="209">
        <f t="shared" si="128"/>
        <v>0</v>
      </c>
      <c r="U769" s="139"/>
      <c r="V769" s="139"/>
      <c r="W769" s="140"/>
      <c r="X769" s="207">
        <f t="shared" si="122"/>
        <v>0</v>
      </c>
    </row>
    <row r="770" spans="1:24" ht="18.600000000000001" thickBot="1">
      <c r="A770" s="148">
        <v>90</v>
      </c>
      <c r="B770" s="6"/>
      <c r="C770" s="40">
        <v>1051</v>
      </c>
      <c r="D770" s="43" t="s">
        <v>1124</v>
      </c>
      <c r="E770" s="378"/>
      <c r="F770" s="380"/>
      <c r="G770" s="130"/>
      <c r="H770" s="130"/>
      <c r="I770" s="130"/>
      <c r="J770" s="128" t="str">
        <f t="shared" si="121"/>
        <v/>
      </c>
      <c r="K770" s="129"/>
      <c r="L770" s="347"/>
      <c r="M770" s="139"/>
      <c r="N770" s="209">
        <f t="shared" si="126"/>
        <v>0</v>
      </c>
      <c r="O770" s="348">
        <f t="shared" si="123"/>
        <v>0</v>
      </c>
      <c r="P770" s="129"/>
      <c r="Q770" s="210"/>
      <c r="R770" s="215"/>
      <c r="S770" s="215"/>
      <c r="T770" s="215"/>
      <c r="U770" s="215"/>
      <c r="V770" s="215"/>
      <c r="W770" s="349"/>
      <c r="X770" s="207">
        <f t="shared" si="122"/>
        <v>0</v>
      </c>
    </row>
    <row r="771" spans="1:24" ht="18.600000000000001" hidden="1" thickBot="1">
      <c r="A771" s="147">
        <v>115</v>
      </c>
      <c r="B771" s="6"/>
      <c r="C771" s="7">
        <v>1052</v>
      </c>
      <c r="D771" s="16" t="s">
        <v>1125</v>
      </c>
      <c r="E771" s="378"/>
      <c r="F771" s="380"/>
      <c r="G771" s="130"/>
      <c r="H771" s="130"/>
      <c r="I771" s="130"/>
      <c r="J771" s="128" t="str">
        <f t="shared" si="121"/>
        <v/>
      </c>
      <c r="K771" s="129"/>
      <c r="L771" s="347"/>
      <c r="M771" s="139"/>
      <c r="N771" s="209">
        <f t="shared" si="126"/>
        <v>0</v>
      </c>
      <c r="O771" s="348">
        <f t="shared" si="123"/>
        <v>0</v>
      </c>
      <c r="P771" s="129"/>
      <c r="Q771" s="210"/>
      <c r="R771" s="215"/>
      <c r="S771" s="215"/>
      <c r="T771" s="215"/>
      <c r="U771" s="215"/>
      <c r="V771" s="215"/>
      <c r="W771" s="349"/>
      <c r="X771" s="207">
        <f t="shared" si="122"/>
        <v>0</v>
      </c>
    </row>
    <row r="772" spans="1:24" ht="32.4" hidden="1" thickBot="1">
      <c r="A772" s="147">
        <v>125</v>
      </c>
      <c r="B772" s="6"/>
      <c r="C772" s="44">
        <v>1053</v>
      </c>
      <c r="D772" s="45" t="s">
        <v>1126</v>
      </c>
      <c r="E772" s="378"/>
      <c r="F772" s="380"/>
      <c r="G772" s="130"/>
      <c r="H772" s="130"/>
      <c r="I772" s="130"/>
      <c r="J772" s="128" t="str">
        <f t="shared" si="121"/>
        <v/>
      </c>
      <c r="K772" s="129"/>
      <c r="L772" s="347"/>
      <c r="M772" s="139"/>
      <c r="N772" s="209">
        <f t="shared" si="126"/>
        <v>0</v>
      </c>
      <c r="O772" s="348">
        <f t="shared" si="123"/>
        <v>0</v>
      </c>
      <c r="P772" s="129"/>
      <c r="Q772" s="210"/>
      <c r="R772" s="215"/>
      <c r="S772" s="215"/>
      <c r="T772" s="215"/>
      <c r="U772" s="215"/>
      <c r="V772" s="215"/>
      <c r="W772" s="349"/>
      <c r="X772" s="207">
        <f t="shared" si="122"/>
        <v>0</v>
      </c>
    </row>
    <row r="773" spans="1:24" ht="18.600000000000001" hidden="1" thickBot="1">
      <c r="A773" s="148">
        <v>130</v>
      </c>
      <c r="B773" s="6"/>
      <c r="C773" s="7">
        <v>1062</v>
      </c>
      <c r="D773" s="9" t="s">
        <v>1127</v>
      </c>
      <c r="E773" s="378"/>
      <c r="F773" s="380"/>
      <c r="G773" s="130"/>
      <c r="H773" s="130"/>
      <c r="I773" s="130"/>
      <c r="J773" s="128" t="str">
        <f t="shared" si="121"/>
        <v/>
      </c>
      <c r="K773" s="129"/>
      <c r="L773" s="347"/>
      <c r="M773" s="139"/>
      <c r="N773" s="209">
        <f t="shared" si="126"/>
        <v>0</v>
      </c>
      <c r="O773" s="348">
        <f t="shared" si="123"/>
        <v>0</v>
      </c>
      <c r="P773" s="129"/>
      <c r="Q773" s="347"/>
      <c r="R773" s="139"/>
      <c r="S773" s="355">
        <f>+IF(+(L773+M773)&gt;=I773,+M773,+(+I773-L773))</f>
        <v>0</v>
      </c>
      <c r="T773" s="209">
        <f>Q773+R773-S773</f>
        <v>0</v>
      </c>
      <c r="U773" s="139"/>
      <c r="V773" s="139"/>
      <c r="W773" s="140"/>
      <c r="X773" s="207">
        <f t="shared" si="122"/>
        <v>0</v>
      </c>
    </row>
    <row r="774" spans="1:24" ht="18.600000000000001" hidden="1" thickBot="1">
      <c r="A774" s="148">
        <v>135</v>
      </c>
      <c r="B774" s="6"/>
      <c r="C774" s="7">
        <v>1063</v>
      </c>
      <c r="D774" s="9" t="s">
        <v>1128</v>
      </c>
      <c r="E774" s="378"/>
      <c r="F774" s="380"/>
      <c r="G774" s="130"/>
      <c r="H774" s="130"/>
      <c r="I774" s="130"/>
      <c r="J774" s="128" t="str">
        <f t="shared" si="121"/>
        <v/>
      </c>
      <c r="K774" s="129"/>
      <c r="L774" s="347"/>
      <c r="M774" s="139"/>
      <c r="N774" s="209">
        <f t="shared" si="126"/>
        <v>0</v>
      </c>
      <c r="O774" s="348">
        <f t="shared" si="123"/>
        <v>0</v>
      </c>
      <c r="P774" s="129"/>
      <c r="Q774" s="210"/>
      <c r="R774" s="215"/>
      <c r="S774" s="215"/>
      <c r="T774" s="215"/>
      <c r="U774" s="215"/>
      <c r="V774" s="215"/>
      <c r="W774" s="349"/>
      <c r="X774" s="207">
        <f t="shared" si="122"/>
        <v>0</v>
      </c>
    </row>
    <row r="775" spans="1:24" ht="18.600000000000001" hidden="1" thickBot="1">
      <c r="A775" s="148">
        <v>140</v>
      </c>
      <c r="B775" s="6"/>
      <c r="C775" s="44">
        <v>1069</v>
      </c>
      <c r="D775" s="46" t="s">
        <v>1129</v>
      </c>
      <c r="E775" s="378"/>
      <c r="F775" s="380"/>
      <c r="G775" s="130"/>
      <c r="H775" s="130"/>
      <c r="I775" s="130"/>
      <c r="J775" s="128" t="str">
        <f t="shared" si="121"/>
        <v/>
      </c>
      <c r="K775" s="129"/>
      <c r="L775" s="347"/>
      <c r="M775" s="139"/>
      <c r="N775" s="209">
        <f t="shared" si="126"/>
        <v>0</v>
      </c>
      <c r="O775" s="348">
        <f t="shared" si="123"/>
        <v>0</v>
      </c>
      <c r="P775" s="129"/>
      <c r="Q775" s="347"/>
      <c r="R775" s="139"/>
      <c r="S775" s="355">
        <f>+IF(+(L775+M775)&gt;=I775,+M775,+(+I775-L775))</f>
        <v>0</v>
      </c>
      <c r="T775" s="209">
        <f>Q775+R775-S775</f>
        <v>0</v>
      </c>
      <c r="U775" s="139"/>
      <c r="V775" s="139"/>
      <c r="W775" s="140"/>
      <c r="X775" s="207">
        <f t="shared" si="122"/>
        <v>0</v>
      </c>
    </row>
    <row r="776" spans="1:24" ht="31.8" hidden="1" thickBot="1">
      <c r="A776" s="148">
        <v>145</v>
      </c>
      <c r="B776" s="11"/>
      <c r="C776" s="7">
        <v>1091</v>
      </c>
      <c r="D776" s="16" t="s">
        <v>1130</v>
      </c>
      <c r="E776" s="378"/>
      <c r="F776" s="380"/>
      <c r="G776" s="130"/>
      <c r="H776" s="130"/>
      <c r="I776" s="130"/>
      <c r="J776" s="128" t="str">
        <f t="shared" si="121"/>
        <v/>
      </c>
      <c r="K776" s="129"/>
      <c r="L776" s="347"/>
      <c r="M776" s="139"/>
      <c r="N776" s="209">
        <f t="shared" si="126"/>
        <v>0</v>
      </c>
      <c r="O776" s="348">
        <f t="shared" si="123"/>
        <v>0</v>
      </c>
      <c r="P776" s="129"/>
      <c r="Q776" s="347"/>
      <c r="R776" s="139"/>
      <c r="S776" s="355">
        <f>+IF(+(L776+M776)&gt;=I776,+M776,+(+I776-L776))</f>
        <v>0</v>
      </c>
      <c r="T776" s="209">
        <f>Q776+R776-S776</f>
        <v>0</v>
      </c>
      <c r="U776" s="139"/>
      <c r="V776" s="139"/>
      <c r="W776" s="140"/>
      <c r="X776" s="207">
        <f t="shared" si="122"/>
        <v>0</v>
      </c>
    </row>
    <row r="777" spans="1:24" ht="18.600000000000001" hidden="1" thickBot="1">
      <c r="A777" s="148">
        <v>150</v>
      </c>
      <c r="B777" s="6"/>
      <c r="C777" s="7">
        <v>1092</v>
      </c>
      <c r="D777" s="16" t="s">
        <v>1286</v>
      </c>
      <c r="E777" s="378"/>
      <c r="F777" s="380"/>
      <c r="G777" s="130"/>
      <c r="H777" s="130"/>
      <c r="I777" s="130"/>
      <c r="J777" s="128" t="str">
        <f t="shared" si="121"/>
        <v/>
      </c>
      <c r="K777" s="129"/>
      <c r="L777" s="347"/>
      <c r="M777" s="139"/>
      <c r="N777" s="209">
        <f t="shared" si="126"/>
        <v>0</v>
      </c>
      <c r="O777" s="348">
        <f t="shared" si="123"/>
        <v>0</v>
      </c>
      <c r="P777" s="129"/>
      <c r="Q777" s="210"/>
      <c r="R777" s="215"/>
      <c r="S777" s="215"/>
      <c r="T777" s="215"/>
      <c r="U777" s="215"/>
      <c r="V777" s="215"/>
      <c r="W777" s="349"/>
      <c r="X777" s="207">
        <f t="shared" si="122"/>
        <v>0</v>
      </c>
    </row>
    <row r="778" spans="1:24" ht="18.600000000000001" hidden="1" thickBot="1">
      <c r="A778" s="148">
        <v>155</v>
      </c>
      <c r="B778" s="6"/>
      <c r="C778" s="13">
        <v>1098</v>
      </c>
      <c r="D778" s="17" t="s">
        <v>1131</v>
      </c>
      <c r="E778" s="378"/>
      <c r="F778" s="380"/>
      <c r="G778" s="130"/>
      <c r="H778" s="130"/>
      <c r="I778" s="130"/>
      <c r="J778" s="128" t="str">
        <f t="shared" si="121"/>
        <v/>
      </c>
      <c r="K778" s="129"/>
      <c r="L778" s="347"/>
      <c r="M778" s="139"/>
      <c r="N778" s="209">
        <f t="shared" si="126"/>
        <v>0</v>
      </c>
      <c r="O778" s="348">
        <f t="shared" si="123"/>
        <v>0</v>
      </c>
      <c r="P778" s="129"/>
      <c r="Q778" s="347"/>
      <c r="R778" s="139"/>
      <c r="S778" s="355">
        <f>+IF(+(L778+M778)&gt;=I778,+M778,+(+I778-L778))</f>
        <v>0</v>
      </c>
      <c r="T778" s="209">
        <f>Q778+R778-S778</f>
        <v>0</v>
      </c>
      <c r="U778" s="139"/>
      <c r="V778" s="139"/>
      <c r="W778" s="140"/>
      <c r="X778" s="207">
        <f t="shared" si="122"/>
        <v>0</v>
      </c>
    </row>
    <row r="779" spans="1:24" ht="18.600000000000001" hidden="1" thickBot="1">
      <c r="A779" s="148">
        <v>160</v>
      </c>
      <c r="B779" s="10">
        <v>1900</v>
      </c>
      <c r="C779" s="734" t="s">
        <v>1137</v>
      </c>
      <c r="D779" s="734"/>
      <c r="E779" s="381">
        <f>SUM(E780:E782)</f>
        <v>0</v>
      </c>
      <c r="F779" s="211">
        <f>SUM(F780:F782)</f>
        <v>0</v>
      </c>
      <c r="G779" s="137">
        <f>SUM(G780:G782)</f>
        <v>0</v>
      </c>
      <c r="H779" s="137">
        <f>SUM(H780:H782)</f>
        <v>0</v>
      </c>
      <c r="I779" s="137">
        <f>SUM(I780:I782)</f>
        <v>0</v>
      </c>
      <c r="J779" s="128" t="str">
        <f t="shared" si="121"/>
        <v/>
      </c>
      <c r="K779" s="129"/>
      <c r="L779" s="212">
        <f>SUM(L780:L782)</f>
        <v>0</v>
      </c>
      <c r="M779" s="213">
        <f>SUM(M780:M782)</f>
        <v>0</v>
      </c>
      <c r="N779" s="350">
        <f>SUM(N780:N782)</f>
        <v>0</v>
      </c>
      <c r="O779" s="351">
        <f>SUM(O780:O782)</f>
        <v>0</v>
      </c>
      <c r="P779" s="129"/>
      <c r="Q779" s="214"/>
      <c r="R779" s="225"/>
      <c r="S779" s="225"/>
      <c r="T779" s="225"/>
      <c r="U779" s="225"/>
      <c r="V779" s="225"/>
      <c r="W779" s="352"/>
      <c r="X779" s="207">
        <f>T779-U779-V779-W779</f>
        <v>0</v>
      </c>
    </row>
    <row r="780" spans="1:24" ht="18.600000000000001" hidden="1" thickBot="1">
      <c r="A780" s="148">
        <v>165</v>
      </c>
      <c r="B780" s="6"/>
      <c r="C780" s="15">
        <v>1901</v>
      </c>
      <c r="D780" s="8" t="s">
        <v>1202</v>
      </c>
      <c r="E780" s="378"/>
      <c r="F780" s="380"/>
      <c r="G780" s="130"/>
      <c r="H780" s="130"/>
      <c r="I780" s="130"/>
      <c r="J780" s="128" t="str">
        <f t="shared" si="121"/>
        <v/>
      </c>
      <c r="K780" s="129"/>
      <c r="L780" s="347"/>
      <c r="M780" s="139"/>
      <c r="N780" s="209">
        <f>I780</f>
        <v>0</v>
      </c>
      <c r="O780" s="348">
        <f>L780+M780-N780</f>
        <v>0</v>
      </c>
      <c r="P780" s="129"/>
      <c r="Q780" s="210"/>
      <c r="R780" s="215"/>
      <c r="S780" s="215"/>
      <c r="T780" s="215"/>
      <c r="U780" s="215"/>
      <c r="V780" s="215"/>
      <c r="W780" s="349"/>
      <c r="X780" s="207">
        <f>T780-U780-V780-W780</f>
        <v>0</v>
      </c>
    </row>
    <row r="781" spans="1:24" ht="18.600000000000001" hidden="1" thickBot="1">
      <c r="A781" s="148">
        <v>175</v>
      </c>
      <c r="B781" s="6"/>
      <c r="C781" s="7">
        <v>1981</v>
      </c>
      <c r="D781" s="9" t="s">
        <v>1203</v>
      </c>
      <c r="E781" s="378"/>
      <c r="F781" s="380"/>
      <c r="G781" s="130"/>
      <c r="H781" s="130"/>
      <c r="I781" s="130"/>
      <c r="J781" s="128" t="str">
        <f t="shared" si="121"/>
        <v/>
      </c>
      <c r="K781" s="129"/>
      <c r="L781" s="347"/>
      <c r="M781" s="139"/>
      <c r="N781" s="209">
        <f>I781</f>
        <v>0</v>
      </c>
      <c r="O781" s="348">
        <f>L781+M781-N781</f>
        <v>0</v>
      </c>
      <c r="P781" s="129"/>
      <c r="Q781" s="210"/>
      <c r="R781" s="215"/>
      <c r="S781" s="215"/>
      <c r="T781" s="215"/>
      <c r="U781" s="215"/>
      <c r="V781" s="215"/>
      <c r="W781" s="349"/>
      <c r="X781" s="207">
        <f>T781-U781-V781-W781</f>
        <v>0</v>
      </c>
    </row>
    <row r="782" spans="1:24" ht="18.600000000000001" hidden="1" thickBot="1">
      <c r="A782" s="148">
        <v>180</v>
      </c>
      <c r="B782" s="6"/>
      <c r="C782" s="13">
        <v>1991</v>
      </c>
      <c r="D782" s="12" t="s">
        <v>1204</v>
      </c>
      <c r="E782" s="378"/>
      <c r="F782" s="380"/>
      <c r="G782" s="130"/>
      <c r="H782" s="130"/>
      <c r="I782" s="130"/>
      <c r="J782" s="128" t="str">
        <f t="shared" si="121"/>
        <v/>
      </c>
      <c r="K782" s="129"/>
      <c r="L782" s="347"/>
      <c r="M782" s="139"/>
      <c r="N782" s="209">
        <f>I782</f>
        <v>0</v>
      </c>
      <c r="O782" s="348">
        <f>L782+M782-N782</f>
        <v>0</v>
      </c>
      <c r="P782" s="129"/>
      <c r="Q782" s="210"/>
      <c r="R782" s="215"/>
      <c r="S782" s="215"/>
      <c r="T782" s="215"/>
      <c r="U782" s="215"/>
      <c r="V782" s="215"/>
      <c r="W782" s="349"/>
      <c r="X782" s="207">
        <f>T782-U782-V782-W782</f>
        <v>0</v>
      </c>
    </row>
    <row r="783" spans="1:24" ht="18.600000000000001" hidden="1" thickBot="1">
      <c r="A783" s="148">
        <v>185</v>
      </c>
      <c r="B783" s="10">
        <v>2100</v>
      </c>
      <c r="C783" s="734" t="s">
        <v>310</v>
      </c>
      <c r="D783" s="734"/>
      <c r="E783" s="381">
        <f>SUM(E784:E788)</f>
        <v>0</v>
      </c>
      <c r="F783" s="211">
        <f>SUM(F784:F788)</f>
        <v>0</v>
      </c>
      <c r="G783" s="137">
        <f>SUM(G784:G788)</f>
        <v>0</v>
      </c>
      <c r="H783" s="137">
        <f>SUM(H784:H788)</f>
        <v>0</v>
      </c>
      <c r="I783" s="137">
        <f>SUM(I784:I788)</f>
        <v>0</v>
      </c>
      <c r="J783" s="128" t="str">
        <f t="shared" si="121"/>
        <v/>
      </c>
      <c r="K783" s="129"/>
      <c r="L783" s="212">
        <f>SUM(L784:L788)</f>
        <v>0</v>
      </c>
      <c r="M783" s="213">
        <f>SUM(M784:M788)</f>
        <v>0</v>
      </c>
      <c r="N783" s="350">
        <f>SUM(N784:N788)</f>
        <v>0</v>
      </c>
      <c r="O783" s="351">
        <f>SUM(O784:O788)</f>
        <v>0</v>
      </c>
      <c r="P783" s="129"/>
      <c r="Q783" s="214"/>
      <c r="R783" s="225"/>
      <c r="S783" s="225"/>
      <c r="T783" s="225"/>
      <c r="U783" s="225"/>
      <c r="V783" s="225"/>
      <c r="W783" s="352"/>
      <c r="X783" s="207">
        <f t="shared" si="122"/>
        <v>0</v>
      </c>
    </row>
    <row r="784" spans="1:24" ht="18.600000000000001" hidden="1" thickBot="1">
      <c r="A784" s="148">
        <v>190</v>
      </c>
      <c r="B784" s="6"/>
      <c r="C784" s="15">
        <v>2110</v>
      </c>
      <c r="D784" s="18" t="s">
        <v>1132</v>
      </c>
      <c r="E784" s="378"/>
      <c r="F784" s="380"/>
      <c r="G784" s="130"/>
      <c r="H784" s="130"/>
      <c r="I784" s="130"/>
      <c r="J784" s="128" t="str">
        <f t="shared" si="121"/>
        <v/>
      </c>
      <c r="K784" s="129"/>
      <c r="L784" s="347"/>
      <c r="M784" s="139"/>
      <c r="N784" s="209">
        <f>I784</f>
        <v>0</v>
      </c>
      <c r="O784" s="348">
        <f t="shared" si="123"/>
        <v>0</v>
      </c>
      <c r="P784" s="129"/>
      <c r="Q784" s="210"/>
      <c r="R784" s="215"/>
      <c r="S784" s="215"/>
      <c r="T784" s="215"/>
      <c r="U784" s="215"/>
      <c r="V784" s="215"/>
      <c r="W784" s="349"/>
      <c r="X784" s="207">
        <f t="shared" si="122"/>
        <v>0</v>
      </c>
    </row>
    <row r="785" spans="1:24" ht="18.600000000000001" hidden="1" thickBot="1">
      <c r="A785" s="148">
        <v>200</v>
      </c>
      <c r="B785" s="47"/>
      <c r="C785" s="7">
        <v>2120</v>
      </c>
      <c r="D785" s="35" t="s">
        <v>1133</v>
      </c>
      <c r="E785" s="378"/>
      <c r="F785" s="380"/>
      <c r="G785" s="130"/>
      <c r="H785" s="130"/>
      <c r="I785" s="130"/>
      <c r="J785" s="128" t="str">
        <f t="shared" si="121"/>
        <v/>
      </c>
      <c r="K785" s="129"/>
      <c r="L785" s="347"/>
      <c r="M785" s="139"/>
      <c r="N785" s="209">
        <f>I785</f>
        <v>0</v>
      </c>
      <c r="O785" s="348">
        <f t="shared" si="123"/>
        <v>0</v>
      </c>
      <c r="P785" s="129"/>
      <c r="Q785" s="210"/>
      <c r="R785" s="215"/>
      <c r="S785" s="215"/>
      <c r="T785" s="215"/>
      <c r="U785" s="215"/>
      <c r="V785" s="215"/>
      <c r="W785" s="349"/>
      <c r="X785" s="207">
        <f t="shared" si="122"/>
        <v>0</v>
      </c>
    </row>
    <row r="786" spans="1:24" ht="18.600000000000001" hidden="1" thickBot="1">
      <c r="A786" s="148">
        <v>200</v>
      </c>
      <c r="B786" s="47"/>
      <c r="C786" s="7">
        <v>2125</v>
      </c>
      <c r="D786" s="29" t="s">
        <v>304</v>
      </c>
      <c r="E786" s="378"/>
      <c r="F786" s="380"/>
      <c r="G786" s="130"/>
      <c r="H786" s="130"/>
      <c r="I786" s="130"/>
      <c r="J786" s="128" t="str">
        <f t="shared" si="121"/>
        <v/>
      </c>
      <c r="K786" s="129"/>
      <c r="L786" s="347"/>
      <c r="M786" s="139"/>
      <c r="N786" s="209">
        <f>I786</f>
        <v>0</v>
      </c>
      <c r="O786" s="348">
        <f t="shared" si="123"/>
        <v>0</v>
      </c>
      <c r="P786" s="129"/>
      <c r="Q786" s="210"/>
      <c r="R786" s="215"/>
      <c r="S786" s="215"/>
      <c r="T786" s="215"/>
      <c r="U786" s="215"/>
      <c r="V786" s="215"/>
      <c r="W786" s="349"/>
      <c r="X786" s="207">
        <f t="shared" si="122"/>
        <v>0</v>
      </c>
    </row>
    <row r="787" spans="1:24" ht="18.600000000000001" hidden="1" thickBot="1">
      <c r="A787" s="148">
        <v>205</v>
      </c>
      <c r="B787" s="14"/>
      <c r="C787" s="7">
        <v>2140</v>
      </c>
      <c r="D787" s="35" t="s">
        <v>1135</v>
      </c>
      <c r="E787" s="378"/>
      <c r="F787" s="380"/>
      <c r="G787" s="130"/>
      <c r="H787" s="130"/>
      <c r="I787" s="130"/>
      <c r="J787" s="128" t="str">
        <f t="shared" si="121"/>
        <v/>
      </c>
      <c r="K787" s="129"/>
      <c r="L787" s="347"/>
      <c r="M787" s="139"/>
      <c r="N787" s="209">
        <f>I787</f>
        <v>0</v>
      </c>
      <c r="O787" s="348">
        <f t="shared" si="123"/>
        <v>0</v>
      </c>
      <c r="P787" s="129"/>
      <c r="Q787" s="210"/>
      <c r="R787" s="215"/>
      <c r="S787" s="215"/>
      <c r="T787" s="215"/>
      <c r="U787" s="215"/>
      <c r="V787" s="215"/>
      <c r="W787" s="349"/>
      <c r="X787" s="207">
        <f t="shared" si="122"/>
        <v>0</v>
      </c>
    </row>
    <row r="788" spans="1:24" ht="18.600000000000001" hidden="1" thickBot="1">
      <c r="A788" s="148">
        <v>210</v>
      </c>
      <c r="B788" s="6"/>
      <c r="C788" s="13">
        <v>2190</v>
      </c>
      <c r="D788" s="468" t="s">
        <v>1136</v>
      </c>
      <c r="E788" s="378"/>
      <c r="F788" s="380"/>
      <c r="G788" s="130"/>
      <c r="H788" s="130"/>
      <c r="I788" s="130"/>
      <c r="J788" s="128" t="str">
        <f t="shared" si="121"/>
        <v/>
      </c>
      <c r="K788" s="129"/>
      <c r="L788" s="347"/>
      <c r="M788" s="139"/>
      <c r="N788" s="209">
        <f>I788</f>
        <v>0</v>
      </c>
      <c r="O788" s="348">
        <f t="shared" si="123"/>
        <v>0</v>
      </c>
      <c r="P788" s="129"/>
      <c r="Q788" s="210"/>
      <c r="R788" s="215"/>
      <c r="S788" s="215"/>
      <c r="T788" s="215"/>
      <c r="U788" s="215"/>
      <c r="V788" s="215"/>
      <c r="W788" s="349"/>
      <c r="X788" s="207">
        <f t="shared" si="122"/>
        <v>0</v>
      </c>
    </row>
    <row r="789" spans="1:24" ht="18.600000000000001" hidden="1" thickBot="1">
      <c r="A789" s="148">
        <v>215</v>
      </c>
      <c r="B789" s="10">
        <v>2200</v>
      </c>
      <c r="C789" s="734" t="s">
        <v>1137</v>
      </c>
      <c r="D789" s="734"/>
      <c r="E789" s="381">
        <f>SUM(E790:E791)</f>
        <v>0</v>
      </c>
      <c r="F789" s="211">
        <f>SUM(F790:F791)</f>
        <v>0</v>
      </c>
      <c r="G789" s="137">
        <f>SUM(G790:G791)</f>
        <v>0</v>
      </c>
      <c r="H789" s="137">
        <f>SUM(H790:H791)</f>
        <v>0</v>
      </c>
      <c r="I789" s="137">
        <f>SUM(I790:I791)</f>
        <v>0</v>
      </c>
      <c r="J789" s="128" t="str">
        <f t="shared" si="121"/>
        <v/>
      </c>
      <c r="K789" s="129"/>
      <c r="L789" s="212">
        <f>SUM(L790:L791)</f>
        <v>0</v>
      </c>
      <c r="M789" s="213">
        <f>SUM(M790:M791)</f>
        <v>0</v>
      </c>
      <c r="N789" s="350">
        <f>SUM(N790:N791)</f>
        <v>0</v>
      </c>
      <c r="O789" s="351">
        <f>SUM(O790:O791)</f>
        <v>0</v>
      </c>
      <c r="P789" s="129"/>
      <c r="Q789" s="214"/>
      <c r="R789" s="225"/>
      <c r="S789" s="225"/>
      <c r="T789" s="225"/>
      <c r="U789" s="225"/>
      <c r="V789" s="225"/>
      <c r="W789" s="352"/>
      <c r="X789" s="207">
        <f t="shared" si="122"/>
        <v>0</v>
      </c>
    </row>
    <row r="790" spans="1:24" ht="18.600000000000001" hidden="1" thickBot="1">
      <c r="A790" s="147">
        <v>220</v>
      </c>
      <c r="B790" s="6"/>
      <c r="C790" s="7">
        <v>2221</v>
      </c>
      <c r="D790" s="9" t="s">
        <v>694</v>
      </c>
      <c r="E790" s="378"/>
      <c r="F790" s="380"/>
      <c r="G790" s="130"/>
      <c r="H790" s="130"/>
      <c r="I790" s="130"/>
      <c r="J790" s="128" t="str">
        <f t="shared" si="121"/>
        <v/>
      </c>
      <c r="K790" s="129"/>
      <c r="L790" s="347"/>
      <c r="M790" s="139"/>
      <c r="N790" s="209">
        <f t="shared" ref="N790:N795" si="129">I790</f>
        <v>0</v>
      </c>
      <c r="O790" s="348">
        <f t="shared" ref="O790:O795" si="130">L790+M790-N790</f>
        <v>0</v>
      </c>
      <c r="P790" s="129"/>
      <c r="Q790" s="210"/>
      <c r="R790" s="215"/>
      <c r="S790" s="215"/>
      <c r="T790" s="215"/>
      <c r="U790" s="215"/>
      <c r="V790" s="215"/>
      <c r="W790" s="349"/>
      <c r="X790" s="207">
        <f t="shared" si="122"/>
        <v>0</v>
      </c>
    </row>
    <row r="791" spans="1:24" ht="18.600000000000001" hidden="1" thickBot="1">
      <c r="A791" s="148">
        <v>225</v>
      </c>
      <c r="B791" s="6"/>
      <c r="C791" s="13">
        <v>2224</v>
      </c>
      <c r="D791" s="12" t="s">
        <v>1138</v>
      </c>
      <c r="E791" s="378"/>
      <c r="F791" s="380"/>
      <c r="G791" s="130"/>
      <c r="H791" s="130"/>
      <c r="I791" s="130"/>
      <c r="J791" s="128" t="str">
        <f t="shared" si="121"/>
        <v/>
      </c>
      <c r="K791" s="129"/>
      <c r="L791" s="347"/>
      <c r="M791" s="139"/>
      <c r="N791" s="209">
        <f t="shared" si="129"/>
        <v>0</v>
      </c>
      <c r="O791" s="348">
        <f t="shared" si="130"/>
        <v>0</v>
      </c>
      <c r="P791" s="129"/>
      <c r="Q791" s="210"/>
      <c r="R791" s="215"/>
      <c r="S791" s="215"/>
      <c r="T791" s="215"/>
      <c r="U791" s="215"/>
      <c r="V791" s="215"/>
      <c r="W791" s="349"/>
      <c r="X791" s="207">
        <f t="shared" si="122"/>
        <v>0</v>
      </c>
    </row>
    <row r="792" spans="1:24" ht="18.600000000000001" hidden="1" thickBot="1">
      <c r="A792" s="148">
        <v>230</v>
      </c>
      <c r="B792" s="10">
        <v>2500</v>
      </c>
      <c r="C792" s="737" t="s">
        <v>1139</v>
      </c>
      <c r="D792" s="737"/>
      <c r="E792" s="381"/>
      <c r="F792" s="384"/>
      <c r="G792" s="143"/>
      <c r="H792" s="143"/>
      <c r="I792" s="130"/>
      <c r="J792" s="128" t="str">
        <f t="shared" si="121"/>
        <v/>
      </c>
      <c r="K792" s="129"/>
      <c r="L792" s="354"/>
      <c r="M792" s="141"/>
      <c r="N792" s="209">
        <f t="shared" si="129"/>
        <v>0</v>
      </c>
      <c r="O792" s="348">
        <f t="shared" si="130"/>
        <v>0</v>
      </c>
      <c r="P792" s="129"/>
      <c r="Q792" s="214"/>
      <c r="R792" s="225"/>
      <c r="S792" s="215"/>
      <c r="T792" s="215"/>
      <c r="U792" s="225"/>
      <c r="V792" s="215"/>
      <c r="W792" s="349"/>
      <c r="X792" s="207">
        <f t="shared" si="122"/>
        <v>0</v>
      </c>
    </row>
    <row r="793" spans="1:24" ht="18.600000000000001" hidden="1" thickBot="1">
      <c r="A793" s="148">
        <v>245</v>
      </c>
      <c r="B793" s="10">
        <v>2600</v>
      </c>
      <c r="C793" s="738" t="s">
        <v>1140</v>
      </c>
      <c r="D793" s="741"/>
      <c r="E793" s="381"/>
      <c r="F793" s="384"/>
      <c r="G793" s="143"/>
      <c r="H793" s="143"/>
      <c r="I793" s="130"/>
      <c r="J793" s="128" t="str">
        <f t="shared" si="121"/>
        <v/>
      </c>
      <c r="K793" s="129"/>
      <c r="L793" s="354"/>
      <c r="M793" s="141"/>
      <c r="N793" s="209">
        <f t="shared" si="129"/>
        <v>0</v>
      </c>
      <c r="O793" s="348">
        <f t="shared" si="130"/>
        <v>0</v>
      </c>
      <c r="P793" s="129"/>
      <c r="Q793" s="214"/>
      <c r="R793" s="225"/>
      <c r="S793" s="215"/>
      <c r="T793" s="215"/>
      <c r="U793" s="225"/>
      <c r="V793" s="215"/>
      <c r="W793" s="349"/>
      <c r="X793" s="207">
        <f t="shared" si="122"/>
        <v>0</v>
      </c>
    </row>
    <row r="794" spans="1:24" ht="18.600000000000001" hidden="1" thickBot="1">
      <c r="A794" s="147">
        <v>220</v>
      </c>
      <c r="B794" s="10">
        <v>2700</v>
      </c>
      <c r="C794" s="738" t="s">
        <v>1141</v>
      </c>
      <c r="D794" s="741"/>
      <c r="E794" s="381"/>
      <c r="F794" s="384"/>
      <c r="G794" s="143"/>
      <c r="H794" s="143"/>
      <c r="I794" s="130"/>
      <c r="J794" s="128" t="str">
        <f t="shared" si="121"/>
        <v/>
      </c>
      <c r="K794" s="129"/>
      <c r="L794" s="354"/>
      <c r="M794" s="141"/>
      <c r="N794" s="209">
        <f t="shared" si="129"/>
        <v>0</v>
      </c>
      <c r="O794" s="348">
        <f t="shared" si="130"/>
        <v>0</v>
      </c>
      <c r="P794" s="129"/>
      <c r="Q794" s="214"/>
      <c r="R794" s="225"/>
      <c r="S794" s="215"/>
      <c r="T794" s="215"/>
      <c r="U794" s="225"/>
      <c r="V794" s="215"/>
      <c r="W794" s="349"/>
      <c r="X794" s="207">
        <f t="shared" si="122"/>
        <v>0</v>
      </c>
    </row>
    <row r="795" spans="1:24" ht="18.600000000000001" hidden="1" thickBot="1">
      <c r="A795" s="148">
        <v>225</v>
      </c>
      <c r="B795" s="10">
        <v>2800</v>
      </c>
      <c r="C795" s="738" t="s">
        <v>1142</v>
      </c>
      <c r="D795" s="741"/>
      <c r="E795" s="381"/>
      <c r="F795" s="384"/>
      <c r="G795" s="143"/>
      <c r="H795" s="143"/>
      <c r="I795" s="130"/>
      <c r="J795" s="128" t="str">
        <f t="shared" si="121"/>
        <v/>
      </c>
      <c r="K795" s="129"/>
      <c r="L795" s="354"/>
      <c r="M795" s="141"/>
      <c r="N795" s="209">
        <f t="shared" si="129"/>
        <v>0</v>
      </c>
      <c r="O795" s="348">
        <f t="shared" si="130"/>
        <v>0</v>
      </c>
      <c r="P795" s="129"/>
      <c r="Q795" s="214"/>
      <c r="R795" s="225"/>
      <c r="S795" s="215"/>
      <c r="T795" s="215"/>
      <c r="U795" s="225"/>
      <c r="V795" s="215"/>
      <c r="W795" s="349"/>
      <c r="X795" s="207">
        <f t="shared" si="122"/>
        <v>0</v>
      </c>
    </row>
    <row r="796" spans="1:24" ht="18.600000000000001" hidden="1" thickBot="1">
      <c r="A796" s="148">
        <v>230</v>
      </c>
      <c r="B796" s="10">
        <v>2900</v>
      </c>
      <c r="C796" s="730" t="s">
        <v>1143</v>
      </c>
      <c r="D796" s="736"/>
      <c r="E796" s="381">
        <f>SUM(E797:E802)</f>
        <v>0</v>
      </c>
      <c r="F796" s="211">
        <f>SUM(F797:F802)</f>
        <v>0</v>
      </c>
      <c r="G796" s="137">
        <f>SUM(G797:G802)</f>
        <v>0</v>
      </c>
      <c r="H796" s="137">
        <f>SUM(H797:H802)</f>
        <v>0</v>
      </c>
      <c r="I796" s="137">
        <f>SUM(I797:I802)</f>
        <v>0</v>
      </c>
      <c r="J796" s="128" t="str">
        <f t="shared" si="121"/>
        <v/>
      </c>
      <c r="K796" s="129"/>
      <c r="L796" s="212">
        <f>SUM(L797:L802)</f>
        <v>0</v>
      </c>
      <c r="M796" s="213">
        <f>SUM(M797:M802)</f>
        <v>0</v>
      </c>
      <c r="N796" s="350">
        <f>SUM(N797:N802)</f>
        <v>0</v>
      </c>
      <c r="O796" s="351">
        <f>SUM(O797:O802)</f>
        <v>0</v>
      </c>
      <c r="P796" s="129"/>
      <c r="Q796" s="214"/>
      <c r="R796" s="225"/>
      <c r="S796" s="225"/>
      <c r="T796" s="225"/>
      <c r="U796" s="225"/>
      <c r="V796" s="225"/>
      <c r="W796" s="352"/>
      <c r="X796" s="207">
        <f t="shared" si="122"/>
        <v>0</v>
      </c>
    </row>
    <row r="797" spans="1:24" ht="18.600000000000001" hidden="1" thickBot="1">
      <c r="A797" s="148">
        <v>235</v>
      </c>
      <c r="B797" s="48"/>
      <c r="C797" s="15">
        <v>2920</v>
      </c>
      <c r="D797" s="218" t="s">
        <v>1144</v>
      </c>
      <c r="E797" s="378"/>
      <c r="F797" s="380"/>
      <c r="G797" s="130"/>
      <c r="H797" s="130"/>
      <c r="I797" s="130"/>
      <c r="J797" s="128" t="str">
        <f t="shared" si="121"/>
        <v/>
      </c>
      <c r="K797" s="129"/>
      <c r="L797" s="347"/>
      <c r="M797" s="139"/>
      <c r="N797" s="209">
        <f t="shared" ref="N797:N802" si="131">I797</f>
        <v>0</v>
      </c>
      <c r="O797" s="348">
        <f t="shared" ref="O797:O802" si="132">L797+M797-N797</f>
        <v>0</v>
      </c>
      <c r="P797" s="129"/>
      <c r="Q797" s="210"/>
      <c r="R797" s="215"/>
      <c r="S797" s="215"/>
      <c r="T797" s="215"/>
      <c r="U797" s="215"/>
      <c r="V797" s="215"/>
      <c r="W797" s="349"/>
      <c r="X797" s="207">
        <f t="shared" si="122"/>
        <v>0</v>
      </c>
    </row>
    <row r="798" spans="1:24" ht="36" hidden="1" customHeight="1" thickBot="1">
      <c r="A798" s="148">
        <v>240</v>
      </c>
      <c r="B798" s="48"/>
      <c r="C798" s="44">
        <v>2969</v>
      </c>
      <c r="D798" s="219" t="s">
        <v>1145</v>
      </c>
      <c r="E798" s="378"/>
      <c r="F798" s="380"/>
      <c r="G798" s="130"/>
      <c r="H798" s="130"/>
      <c r="I798" s="130"/>
      <c r="J798" s="128" t="str">
        <f t="shared" si="121"/>
        <v/>
      </c>
      <c r="K798" s="129"/>
      <c r="L798" s="347"/>
      <c r="M798" s="139"/>
      <c r="N798" s="209">
        <f t="shared" si="131"/>
        <v>0</v>
      </c>
      <c r="O798" s="348">
        <f t="shared" si="132"/>
        <v>0</v>
      </c>
      <c r="P798" s="129"/>
      <c r="Q798" s="210"/>
      <c r="R798" s="215"/>
      <c r="S798" s="215"/>
      <c r="T798" s="215"/>
      <c r="U798" s="215"/>
      <c r="V798" s="215"/>
      <c r="W798" s="349"/>
      <c r="X798" s="207">
        <f t="shared" si="122"/>
        <v>0</v>
      </c>
    </row>
    <row r="799" spans="1:24" ht="33" hidden="1" thickBot="1">
      <c r="A799" s="148">
        <v>245</v>
      </c>
      <c r="B799" s="48"/>
      <c r="C799" s="44">
        <v>2970</v>
      </c>
      <c r="D799" s="219" t="s">
        <v>1146</v>
      </c>
      <c r="E799" s="378"/>
      <c r="F799" s="380"/>
      <c r="G799" s="130"/>
      <c r="H799" s="130"/>
      <c r="I799" s="130"/>
      <c r="J799" s="128" t="str">
        <f t="shared" si="121"/>
        <v/>
      </c>
      <c r="K799" s="129"/>
      <c r="L799" s="347"/>
      <c r="M799" s="139"/>
      <c r="N799" s="209">
        <f t="shared" si="131"/>
        <v>0</v>
      </c>
      <c r="O799" s="348">
        <f t="shared" si="132"/>
        <v>0</v>
      </c>
      <c r="P799" s="129"/>
      <c r="Q799" s="210"/>
      <c r="R799" s="215"/>
      <c r="S799" s="215"/>
      <c r="T799" s="215"/>
      <c r="U799" s="215"/>
      <c r="V799" s="215"/>
      <c r="W799" s="349"/>
      <c r="X799" s="207">
        <f t="shared" si="122"/>
        <v>0</v>
      </c>
    </row>
    <row r="800" spans="1:24" ht="18.600000000000001" hidden="1" thickBot="1">
      <c r="A800" s="147">
        <v>250</v>
      </c>
      <c r="B800" s="48"/>
      <c r="C800" s="42">
        <v>2989</v>
      </c>
      <c r="D800" s="220" t="s">
        <v>1147</v>
      </c>
      <c r="E800" s="378"/>
      <c r="F800" s="380"/>
      <c r="G800" s="130"/>
      <c r="H800" s="130"/>
      <c r="I800" s="130"/>
      <c r="J800" s="128" t="str">
        <f t="shared" si="121"/>
        <v/>
      </c>
      <c r="K800" s="129"/>
      <c r="L800" s="347"/>
      <c r="M800" s="139"/>
      <c r="N800" s="209">
        <f t="shared" si="131"/>
        <v>0</v>
      </c>
      <c r="O800" s="348">
        <f t="shared" si="132"/>
        <v>0</v>
      </c>
      <c r="P800" s="129"/>
      <c r="Q800" s="210"/>
      <c r="R800" s="215"/>
      <c r="S800" s="215"/>
      <c r="T800" s="215"/>
      <c r="U800" s="215"/>
      <c r="V800" s="215"/>
      <c r="W800" s="349"/>
      <c r="X800" s="207">
        <f t="shared" si="122"/>
        <v>0</v>
      </c>
    </row>
    <row r="801" spans="1:24" ht="18.600000000000001" hidden="1" thickBot="1">
      <c r="A801" s="148">
        <v>255</v>
      </c>
      <c r="B801" s="6"/>
      <c r="C801" s="7">
        <v>2991</v>
      </c>
      <c r="D801" s="221" t="s">
        <v>1148</v>
      </c>
      <c r="E801" s="378"/>
      <c r="F801" s="380"/>
      <c r="G801" s="130"/>
      <c r="H801" s="130"/>
      <c r="I801" s="130"/>
      <c r="J801" s="128" t="str">
        <f t="shared" si="121"/>
        <v/>
      </c>
      <c r="K801" s="129"/>
      <c r="L801" s="347"/>
      <c r="M801" s="139"/>
      <c r="N801" s="209">
        <f t="shared" si="131"/>
        <v>0</v>
      </c>
      <c r="O801" s="348">
        <f t="shared" si="132"/>
        <v>0</v>
      </c>
      <c r="P801" s="129"/>
      <c r="Q801" s="210"/>
      <c r="R801" s="215"/>
      <c r="S801" s="215"/>
      <c r="T801" s="215"/>
      <c r="U801" s="215"/>
      <c r="V801" s="215"/>
      <c r="W801" s="349"/>
      <c r="X801" s="207">
        <f t="shared" si="122"/>
        <v>0</v>
      </c>
    </row>
    <row r="802" spans="1:24" ht="18.600000000000001" hidden="1" thickBot="1">
      <c r="A802" s="148">
        <v>265</v>
      </c>
      <c r="B802" s="6"/>
      <c r="C802" s="13">
        <v>2992</v>
      </c>
      <c r="D802" s="26" t="s">
        <v>1149</v>
      </c>
      <c r="E802" s="378"/>
      <c r="F802" s="380"/>
      <c r="G802" s="130"/>
      <c r="H802" s="130"/>
      <c r="I802" s="130"/>
      <c r="J802" s="128" t="str">
        <f t="shared" si="121"/>
        <v/>
      </c>
      <c r="K802" s="129"/>
      <c r="L802" s="347"/>
      <c r="M802" s="139"/>
      <c r="N802" s="209">
        <f t="shared" si="131"/>
        <v>0</v>
      </c>
      <c r="O802" s="348">
        <f t="shared" si="132"/>
        <v>0</v>
      </c>
      <c r="P802" s="129"/>
      <c r="Q802" s="210"/>
      <c r="R802" s="215"/>
      <c r="S802" s="215"/>
      <c r="T802" s="215"/>
      <c r="U802" s="215"/>
      <c r="V802" s="215"/>
      <c r="W802" s="349"/>
      <c r="X802" s="207">
        <f t="shared" si="122"/>
        <v>0</v>
      </c>
    </row>
    <row r="803" spans="1:24" ht="18.600000000000001" hidden="1" thickBot="1">
      <c r="A803" s="147">
        <v>270</v>
      </c>
      <c r="B803" s="10">
        <v>3300</v>
      </c>
      <c r="C803" s="730" t="s">
        <v>1150</v>
      </c>
      <c r="D803" s="730"/>
      <c r="E803" s="381">
        <f>SUM(E804:E809)</f>
        <v>0</v>
      </c>
      <c r="F803" s="211">
        <f>SUM(F804:F809)</f>
        <v>0</v>
      </c>
      <c r="G803" s="137">
        <f>SUM(G804:G809)</f>
        <v>0</v>
      </c>
      <c r="H803" s="137">
        <f>SUM(H804:H809)</f>
        <v>0</v>
      </c>
      <c r="I803" s="137">
        <f>SUM(I804:I809)</f>
        <v>0</v>
      </c>
      <c r="J803" s="128" t="str">
        <f t="shared" si="121"/>
        <v/>
      </c>
      <c r="K803" s="129"/>
      <c r="L803" s="214"/>
      <c r="M803" s="225"/>
      <c r="N803" s="225"/>
      <c r="O803" s="352"/>
      <c r="P803" s="129"/>
      <c r="Q803" s="214"/>
      <c r="R803" s="225"/>
      <c r="S803" s="225"/>
      <c r="T803" s="225"/>
      <c r="U803" s="225"/>
      <c r="V803" s="225"/>
      <c r="W803" s="352"/>
      <c r="X803" s="207">
        <f t="shared" si="122"/>
        <v>0</v>
      </c>
    </row>
    <row r="804" spans="1:24" ht="18.600000000000001" hidden="1" thickBot="1">
      <c r="A804" s="147">
        <v>290</v>
      </c>
      <c r="B804" s="14"/>
      <c r="C804" s="15">
        <v>3301</v>
      </c>
      <c r="D804" s="398" t="s">
        <v>1151</v>
      </c>
      <c r="E804" s="378"/>
      <c r="F804" s="380"/>
      <c r="G804" s="130"/>
      <c r="H804" s="130"/>
      <c r="I804" s="130"/>
      <c r="J804" s="128" t="str">
        <f t="shared" si="121"/>
        <v/>
      </c>
      <c r="K804" s="129"/>
      <c r="L804" s="210"/>
      <c r="M804" s="215"/>
      <c r="N804" s="215"/>
      <c r="O804" s="349"/>
      <c r="P804" s="129"/>
      <c r="Q804" s="210"/>
      <c r="R804" s="215"/>
      <c r="S804" s="215"/>
      <c r="T804" s="215"/>
      <c r="U804" s="215"/>
      <c r="V804" s="215"/>
      <c r="W804" s="349"/>
      <c r="X804" s="207">
        <f t="shared" si="122"/>
        <v>0</v>
      </c>
    </row>
    <row r="805" spans="1:24" ht="18.600000000000001" hidden="1" thickBot="1">
      <c r="A805" s="216">
        <v>320</v>
      </c>
      <c r="B805" s="14"/>
      <c r="C805" s="44">
        <v>3302</v>
      </c>
      <c r="D805" s="399" t="s">
        <v>305</v>
      </c>
      <c r="E805" s="378"/>
      <c r="F805" s="380"/>
      <c r="G805" s="130"/>
      <c r="H805" s="130"/>
      <c r="I805" s="130"/>
      <c r="J805" s="128" t="str">
        <f t="shared" si="121"/>
        <v/>
      </c>
      <c r="K805" s="129"/>
      <c r="L805" s="210"/>
      <c r="M805" s="215"/>
      <c r="N805" s="215"/>
      <c r="O805" s="349"/>
      <c r="P805" s="129"/>
      <c r="Q805" s="210"/>
      <c r="R805" s="215"/>
      <c r="S805" s="215"/>
      <c r="T805" s="215"/>
      <c r="U805" s="215"/>
      <c r="V805" s="215"/>
      <c r="W805" s="349"/>
      <c r="X805" s="207">
        <f t="shared" si="122"/>
        <v>0</v>
      </c>
    </row>
    <row r="806" spans="1:24" ht="18.600000000000001" hidden="1" thickBot="1">
      <c r="A806" s="147">
        <v>330</v>
      </c>
      <c r="B806" s="14"/>
      <c r="C806" s="44">
        <v>3303</v>
      </c>
      <c r="D806" s="399" t="s">
        <v>1153</v>
      </c>
      <c r="E806" s="378"/>
      <c r="F806" s="380"/>
      <c r="G806" s="130"/>
      <c r="H806" s="130"/>
      <c r="I806" s="130"/>
      <c r="J806" s="128" t="str">
        <f t="shared" si="121"/>
        <v/>
      </c>
      <c r="K806" s="129"/>
      <c r="L806" s="210"/>
      <c r="M806" s="215"/>
      <c r="N806" s="215"/>
      <c r="O806" s="349"/>
      <c r="P806" s="129"/>
      <c r="Q806" s="210"/>
      <c r="R806" s="215"/>
      <c r="S806" s="215"/>
      <c r="T806" s="215"/>
      <c r="U806" s="215"/>
      <c r="V806" s="215"/>
      <c r="W806" s="349"/>
      <c r="X806" s="207">
        <f t="shared" si="122"/>
        <v>0</v>
      </c>
    </row>
    <row r="807" spans="1:24" ht="18.600000000000001" hidden="1" thickBot="1">
      <c r="A807" s="147">
        <v>350</v>
      </c>
      <c r="B807" s="14"/>
      <c r="C807" s="42">
        <v>3304</v>
      </c>
      <c r="D807" s="400" t="s">
        <v>1154</v>
      </c>
      <c r="E807" s="378"/>
      <c r="F807" s="380"/>
      <c r="G807" s="130"/>
      <c r="H807" s="130"/>
      <c r="I807" s="130"/>
      <c r="J807" s="128" t="str">
        <f t="shared" si="121"/>
        <v/>
      </c>
      <c r="K807" s="129"/>
      <c r="L807" s="210"/>
      <c r="M807" s="215"/>
      <c r="N807" s="215"/>
      <c r="O807" s="349"/>
      <c r="P807" s="129"/>
      <c r="Q807" s="210"/>
      <c r="R807" s="215"/>
      <c r="S807" s="215"/>
      <c r="T807" s="215"/>
      <c r="U807" s="215"/>
      <c r="V807" s="215"/>
      <c r="W807" s="349"/>
      <c r="X807" s="207">
        <f t="shared" si="122"/>
        <v>0</v>
      </c>
    </row>
    <row r="808" spans="1:24" ht="18.600000000000001" hidden="1" thickBot="1">
      <c r="A808" s="148">
        <v>355</v>
      </c>
      <c r="B808" s="14"/>
      <c r="C808" s="13">
        <v>3305</v>
      </c>
      <c r="D808" s="401" t="s">
        <v>1155</v>
      </c>
      <c r="E808" s="378"/>
      <c r="F808" s="380"/>
      <c r="G808" s="130"/>
      <c r="H808" s="130"/>
      <c r="I808" s="130"/>
      <c r="J808" s="128" t="str">
        <f t="shared" si="121"/>
        <v/>
      </c>
      <c r="K808" s="129"/>
      <c r="L808" s="210"/>
      <c r="M808" s="215"/>
      <c r="N808" s="215"/>
      <c r="O808" s="349"/>
      <c r="P808" s="129"/>
      <c r="Q808" s="210"/>
      <c r="R808" s="215"/>
      <c r="S808" s="215"/>
      <c r="T808" s="215"/>
      <c r="U808" s="215"/>
      <c r="V808" s="215"/>
      <c r="W808" s="349"/>
      <c r="X808" s="207">
        <f t="shared" si="122"/>
        <v>0</v>
      </c>
    </row>
    <row r="809" spans="1:24" ht="18.600000000000001" hidden="1" thickBot="1">
      <c r="A809" s="148">
        <v>375</v>
      </c>
      <c r="B809" s="14"/>
      <c r="C809" s="13">
        <v>3306</v>
      </c>
      <c r="D809" s="401" t="s">
        <v>1156</v>
      </c>
      <c r="E809" s="378"/>
      <c r="F809" s="380"/>
      <c r="G809" s="130"/>
      <c r="H809" s="130"/>
      <c r="I809" s="130"/>
      <c r="J809" s="128" t="str">
        <f t="shared" ref="J809:J857" si="133">(IF($E809&lt;&gt;0,$J$2,IF($I809&lt;&gt;0,$J$2,"")))</f>
        <v/>
      </c>
      <c r="K809" s="129"/>
      <c r="L809" s="210"/>
      <c r="M809" s="215"/>
      <c r="N809" s="215"/>
      <c r="O809" s="349"/>
      <c r="P809" s="129"/>
      <c r="Q809" s="210"/>
      <c r="R809" s="215"/>
      <c r="S809" s="215"/>
      <c r="T809" s="215"/>
      <c r="U809" s="215"/>
      <c r="V809" s="215"/>
      <c r="W809" s="349"/>
      <c r="X809" s="207">
        <f t="shared" si="122"/>
        <v>0</v>
      </c>
    </row>
    <row r="810" spans="1:24" ht="18.600000000000001" hidden="1" thickBot="1">
      <c r="A810" s="148">
        <v>380</v>
      </c>
      <c r="B810" s="10">
        <v>3900</v>
      </c>
      <c r="C810" s="737" t="s">
        <v>1157</v>
      </c>
      <c r="D810" s="742"/>
      <c r="E810" s="381"/>
      <c r="F810" s="384"/>
      <c r="G810" s="143"/>
      <c r="H810" s="143"/>
      <c r="I810" s="130"/>
      <c r="J810" s="128" t="str">
        <f t="shared" si="133"/>
        <v/>
      </c>
      <c r="K810" s="129"/>
      <c r="L810" s="354"/>
      <c r="M810" s="141"/>
      <c r="N810" s="213">
        <f t="shared" ref="N810:N853" si="134">I810</f>
        <v>0</v>
      </c>
      <c r="O810" s="348">
        <f>L810+M810-N810</f>
        <v>0</v>
      </c>
      <c r="P810" s="129"/>
      <c r="Q810" s="354"/>
      <c r="R810" s="141"/>
      <c r="S810" s="355">
        <f>+IF(+(L810+M810)&gt;=I810,+M810,+(+I810-L810))</f>
        <v>0</v>
      </c>
      <c r="T810" s="209">
        <f>Q810+R810-S810</f>
        <v>0</v>
      </c>
      <c r="U810" s="141"/>
      <c r="V810" s="141"/>
      <c r="W810" s="140"/>
      <c r="X810" s="207">
        <f t="shared" ref="X810:X853" si="135">T810-U810-V810-W810</f>
        <v>0</v>
      </c>
    </row>
    <row r="811" spans="1:24" ht="18.600000000000001" hidden="1" thickBot="1">
      <c r="A811" s="148">
        <v>385</v>
      </c>
      <c r="B811" s="10">
        <v>4000</v>
      </c>
      <c r="C811" s="735" t="s">
        <v>1158</v>
      </c>
      <c r="D811" s="735"/>
      <c r="E811" s="381"/>
      <c r="F811" s="384"/>
      <c r="G811" s="143"/>
      <c r="H811" s="143"/>
      <c r="I811" s="130"/>
      <c r="J811" s="128" t="str">
        <f t="shared" si="133"/>
        <v/>
      </c>
      <c r="K811" s="129"/>
      <c r="L811" s="354"/>
      <c r="M811" s="141"/>
      <c r="N811" s="213">
        <f t="shared" si="134"/>
        <v>0</v>
      </c>
      <c r="O811" s="348">
        <f>L811+M811-N811</f>
        <v>0</v>
      </c>
      <c r="P811" s="129"/>
      <c r="Q811" s="214"/>
      <c r="R811" s="225"/>
      <c r="S811" s="225"/>
      <c r="T811" s="215"/>
      <c r="U811" s="225"/>
      <c r="V811" s="225"/>
      <c r="W811" s="349"/>
      <c r="X811" s="207">
        <f t="shared" si="135"/>
        <v>0</v>
      </c>
    </row>
    <row r="812" spans="1:24" ht="18.600000000000001" hidden="1" thickBot="1">
      <c r="A812" s="148">
        <v>390</v>
      </c>
      <c r="B812" s="10">
        <v>4100</v>
      </c>
      <c r="C812" s="735" t="s">
        <v>1159</v>
      </c>
      <c r="D812" s="735"/>
      <c r="E812" s="381"/>
      <c r="F812" s="384"/>
      <c r="G812" s="143"/>
      <c r="H812" s="143"/>
      <c r="I812" s="130"/>
      <c r="J812" s="128" t="str">
        <f t="shared" si="133"/>
        <v/>
      </c>
      <c r="K812" s="129"/>
      <c r="L812" s="214"/>
      <c r="M812" s="225"/>
      <c r="N812" s="225"/>
      <c r="O812" s="352"/>
      <c r="P812" s="129"/>
      <c r="Q812" s="214"/>
      <c r="R812" s="225"/>
      <c r="S812" s="225"/>
      <c r="T812" s="225"/>
      <c r="U812" s="225"/>
      <c r="V812" s="225"/>
      <c r="W812" s="352"/>
      <c r="X812" s="207">
        <f t="shared" si="135"/>
        <v>0</v>
      </c>
    </row>
    <row r="813" spans="1:24" ht="18.600000000000001" hidden="1" thickBot="1">
      <c r="A813" s="148">
        <v>395</v>
      </c>
      <c r="B813" s="10">
        <v>4200</v>
      </c>
      <c r="C813" s="730" t="s">
        <v>1160</v>
      </c>
      <c r="D813" s="736"/>
      <c r="E813" s="381">
        <f>SUM(E814:E819)</f>
        <v>0</v>
      </c>
      <c r="F813" s="211">
        <f>SUM(F814:F819)</f>
        <v>0</v>
      </c>
      <c r="G813" s="137">
        <f>SUM(G814:G819)</f>
        <v>0</v>
      </c>
      <c r="H813" s="137">
        <f>SUM(H814:H819)</f>
        <v>0</v>
      </c>
      <c r="I813" s="137">
        <f>SUM(I814:I819)</f>
        <v>0</v>
      </c>
      <c r="J813" s="128" t="str">
        <f t="shared" si="133"/>
        <v/>
      </c>
      <c r="K813" s="129"/>
      <c r="L813" s="212">
        <f>SUM(L814:L819)</f>
        <v>0</v>
      </c>
      <c r="M813" s="213">
        <f>SUM(M814:M819)</f>
        <v>0</v>
      </c>
      <c r="N813" s="350">
        <f>SUM(N814:N819)</f>
        <v>0</v>
      </c>
      <c r="O813" s="351">
        <f>SUM(O814:O819)</f>
        <v>0</v>
      </c>
      <c r="P813" s="129"/>
      <c r="Q813" s="212">
        <f t="shared" ref="Q813:W813" si="136">SUM(Q814:Q819)</f>
        <v>0</v>
      </c>
      <c r="R813" s="213">
        <f t="shared" si="136"/>
        <v>0</v>
      </c>
      <c r="S813" s="213">
        <f t="shared" si="136"/>
        <v>0</v>
      </c>
      <c r="T813" s="213">
        <f t="shared" si="136"/>
        <v>0</v>
      </c>
      <c r="U813" s="213">
        <f t="shared" si="136"/>
        <v>0</v>
      </c>
      <c r="V813" s="213">
        <f t="shared" si="136"/>
        <v>0</v>
      </c>
      <c r="W813" s="351">
        <f t="shared" si="136"/>
        <v>0</v>
      </c>
      <c r="X813" s="207">
        <f t="shared" si="135"/>
        <v>0</v>
      </c>
    </row>
    <row r="814" spans="1:24" ht="18.600000000000001" hidden="1" thickBot="1">
      <c r="A814" s="142">
        <v>397</v>
      </c>
      <c r="B814" s="49"/>
      <c r="C814" s="15">
        <v>4201</v>
      </c>
      <c r="D814" s="8" t="s">
        <v>1161</v>
      </c>
      <c r="E814" s="378"/>
      <c r="F814" s="380"/>
      <c r="G814" s="130"/>
      <c r="H814" s="130"/>
      <c r="I814" s="130"/>
      <c r="J814" s="128" t="str">
        <f t="shared" si="133"/>
        <v/>
      </c>
      <c r="K814" s="129"/>
      <c r="L814" s="347"/>
      <c r="M814" s="139"/>
      <c r="N814" s="209">
        <f t="shared" si="134"/>
        <v>0</v>
      </c>
      <c r="O814" s="348">
        <f t="shared" ref="O814:O819" si="137">L814+M814-N814</f>
        <v>0</v>
      </c>
      <c r="P814" s="129"/>
      <c r="Q814" s="347"/>
      <c r="R814" s="139"/>
      <c r="S814" s="355">
        <f t="shared" ref="S814:S819" si="138">+IF(+(L814+M814)&gt;=I814,+M814,+(+I814-L814))</f>
        <v>0</v>
      </c>
      <c r="T814" s="209">
        <f t="shared" ref="T814:T819" si="139">Q814+R814-S814</f>
        <v>0</v>
      </c>
      <c r="U814" s="139"/>
      <c r="V814" s="139"/>
      <c r="W814" s="140"/>
      <c r="X814" s="207">
        <f t="shared" si="135"/>
        <v>0</v>
      </c>
    </row>
    <row r="815" spans="1:24" ht="18.600000000000001" hidden="1" thickBot="1">
      <c r="A815" s="131">
        <v>398</v>
      </c>
      <c r="B815" s="49"/>
      <c r="C815" s="7">
        <v>4202</v>
      </c>
      <c r="D815" s="9" t="s">
        <v>1162</v>
      </c>
      <c r="E815" s="378"/>
      <c r="F815" s="380"/>
      <c r="G815" s="130"/>
      <c r="H815" s="130"/>
      <c r="I815" s="130"/>
      <c r="J815" s="128" t="str">
        <f t="shared" si="133"/>
        <v/>
      </c>
      <c r="K815" s="129"/>
      <c r="L815" s="347"/>
      <c r="M815" s="139"/>
      <c r="N815" s="209">
        <f t="shared" si="134"/>
        <v>0</v>
      </c>
      <c r="O815" s="348">
        <f t="shared" si="137"/>
        <v>0</v>
      </c>
      <c r="P815" s="129"/>
      <c r="Q815" s="347"/>
      <c r="R815" s="139"/>
      <c r="S815" s="355">
        <f t="shared" si="138"/>
        <v>0</v>
      </c>
      <c r="T815" s="209">
        <f t="shared" si="139"/>
        <v>0</v>
      </c>
      <c r="U815" s="139"/>
      <c r="V815" s="139"/>
      <c r="W815" s="140"/>
      <c r="X815" s="207">
        <f t="shared" si="135"/>
        <v>0</v>
      </c>
    </row>
    <row r="816" spans="1:24" ht="18.600000000000001" hidden="1" thickBot="1">
      <c r="A816" s="131">
        <v>399</v>
      </c>
      <c r="B816" s="49"/>
      <c r="C816" s="7">
        <v>4214</v>
      </c>
      <c r="D816" s="9" t="s">
        <v>1163</v>
      </c>
      <c r="E816" s="378"/>
      <c r="F816" s="380"/>
      <c r="G816" s="130"/>
      <c r="H816" s="130"/>
      <c r="I816" s="130"/>
      <c r="J816" s="128" t="str">
        <f t="shared" si="133"/>
        <v/>
      </c>
      <c r="K816" s="129"/>
      <c r="L816" s="347"/>
      <c r="M816" s="139"/>
      <c r="N816" s="209">
        <f t="shared" si="134"/>
        <v>0</v>
      </c>
      <c r="O816" s="348">
        <f t="shared" si="137"/>
        <v>0</v>
      </c>
      <c r="P816" s="129"/>
      <c r="Q816" s="347"/>
      <c r="R816" s="139"/>
      <c r="S816" s="355">
        <f t="shared" si="138"/>
        <v>0</v>
      </c>
      <c r="T816" s="209">
        <f t="shared" si="139"/>
        <v>0</v>
      </c>
      <c r="U816" s="139"/>
      <c r="V816" s="139"/>
      <c r="W816" s="140"/>
      <c r="X816" s="207">
        <f t="shared" si="135"/>
        <v>0</v>
      </c>
    </row>
    <row r="817" spans="1:24" ht="18.600000000000001" hidden="1" thickBot="1">
      <c r="A817" s="131">
        <v>400</v>
      </c>
      <c r="B817" s="49"/>
      <c r="C817" s="7">
        <v>4217</v>
      </c>
      <c r="D817" s="9" t="s">
        <v>1164</v>
      </c>
      <c r="E817" s="378"/>
      <c r="F817" s="380"/>
      <c r="G817" s="130"/>
      <c r="H817" s="130"/>
      <c r="I817" s="130"/>
      <c r="J817" s="128" t="str">
        <f t="shared" si="133"/>
        <v/>
      </c>
      <c r="K817" s="129"/>
      <c r="L817" s="347"/>
      <c r="M817" s="139"/>
      <c r="N817" s="209">
        <f t="shared" si="134"/>
        <v>0</v>
      </c>
      <c r="O817" s="348">
        <f t="shared" si="137"/>
        <v>0</v>
      </c>
      <c r="P817" s="129"/>
      <c r="Q817" s="347"/>
      <c r="R817" s="139"/>
      <c r="S817" s="355">
        <f t="shared" si="138"/>
        <v>0</v>
      </c>
      <c r="T817" s="209">
        <f t="shared" si="139"/>
        <v>0</v>
      </c>
      <c r="U817" s="139"/>
      <c r="V817" s="139"/>
      <c r="W817" s="140"/>
      <c r="X817" s="207">
        <f t="shared" si="135"/>
        <v>0</v>
      </c>
    </row>
    <row r="818" spans="1:24" ht="18.600000000000001" hidden="1" thickBot="1">
      <c r="A818" s="131">
        <v>401</v>
      </c>
      <c r="B818" s="49"/>
      <c r="C818" s="7">
        <v>4218</v>
      </c>
      <c r="D818" s="16" t="s">
        <v>1165</v>
      </c>
      <c r="E818" s="378"/>
      <c r="F818" s="380"/>
      <c r="G818" s="130"/>
      <c r="H818" s="130"/>
      <c r="I818" s="130"/>
      <c r="J818" s="128" t="str">
        <f t="shared" si="133"/>
        <v/>
      </c>
      <c r="K818" s="129"/>
      <c r="L818" s="347"/>
      <c r="M818" s="139"/>
      <c r="N818" s="209">
        <f t="shared" si="134"/>
        <v>0</v>
      </c>
      <c r="O818" s="348">
        <f t="shared" si="137"/>
        <v>0</v>
      </c>
      <c r="P818" s="129"/>
      <c r="Q818" s="347"/>
      <c r="R818" s="139"/>
      <c r="S818" s="355">
        <f t="shared" si="138"/>
        <v>0</v>
      </c>
      <c r="T818" s="209">
        <f t="shared" si="139"/>
        <v>0</v>
      </c>
      <c r="U818" s="139"/>
      <c r="V818" s="139"/>
      <c r="W818" s="140"/>
      <c r="X818" s="207">
        <f t="shared" si="135"/>
        <v>0</v>
      </c>
    </row>
    <row r="819" spans="1:24" ht="18.600000000000001" hidden="1" thickBot="1">
      <c r="A819" s="131">
        <v>402</v>
      </c>
      <c r="B819" s="49"/>
      <c r="C819" s="7">
        <v>4219</v>
      </c>
      <c r="D819" s="29" t="s">
        <v>1166</v>
      </c>
      <c r="E819" s="378"/>
      <c r="F819" s="380"/>
      <c r="G819" s="130"/>
      <c r="H819" s="130"/>
      <c r="I819" s="130"/>
      <c r="J819" s="128" t="str">
        <f t="shared" si="133"/>
        <v/>
      </c>
      <c r="K819" s="129"/>
      <c r="L819" s="347"/>
      <c r="M819" s="139"/>
      <c r="N819" s="209">
        <f t="shared" si="134"/>
        <v>0</v>
      </c>
      <c r="O819" s="348">
        <f t="shared" si="137"/>
        <v>0</v>
      </c>
      <c r="P819" s="129"/>
      <c r="Q819" s="347"/>
      <c r="R819" s="139"/>
      <c r="S819" s="355">
        <f t="shared" si="138"/>
        <v>0</v>
      </c>
      <c r="T819" s="209">
        <f t="shared" si="139"/>
        <v>0</v>
      </c>
      <c r="U819" s="139"/>
      <c r="V819" s="139"/>
      <c r="W819" s="140"/>
      <c r="X819" s="207">
        <f t="shared" si="135"/>
        <v>0</v>
      </c>
    </row>
    <row r="820" spans="1:24" ht="18.600000000000001" hidden="1" thickBot="1">
      <c r="A820" s="226">
        <v>404</v>
      </c>
      <c r="B820" s="10">
        <v>4300</v>
      </c>
      <c r="C820" s="734" t="s">
        <v>1167</v>
      </c>
      <c r="D820" s="734"/>
      <c r="E820" s="381">
        <f>SUM(E821:E823)</f>
        <v>0</v>
      </c>
      <c r="F820" s="211">
        <f>SUM(F821:F823)</f>
        <v>0</v>
      </c>
      <c r="G820" s="137">
        <f>SUM(G821:G823)</f>
        <v>0</v>
      </c>
      <c r="H820" s="137">
        <f>SUM(H821:H823)</f>
        <v>0</v>
      </c>
      <c r="I820" s="137">
        <f>SUM(I821:I823)</f>
        <v>0</v>
      </c>
      <c r="J820" s="128" t="str">
        <f t="shared" si="133"/>
        <v/>
      </c>
      <c r="K820" s="129"/>
      <c r="L820" s="212">
        <f>SUM(L821:L823)</f>
        <v>0</v>
      </c>
      <c r="M820" s="213">
        <f>SUM(M821:M823)</f>
        <v>0</v>
      </c>
      <c r="N820" s="350">
        <f>SUM(N821:N823)</f>
        <v>0</v>
      </c>
      <c r="O820" s="351">
        <f>SUM(O821:O823)</f>
        <v>0</v>
      </c>
      <c r="P820" s="129"/>
      <c r="Q820" s="212">
        <f t="shared" ref="Q820:W820" si="140">SUM(Q821:Q823)</f>
        <v>0</v>
      </c>
      <c r="R820" s="213">
        <f t="shared" si="140"/>
        <v>0</v>
      </c>
      <c r="S820" s="213">
        <f t="shared" si="140"/>
        <v>0</v>
      </c>
      <c r="T820" s="213">
        <f t="shared" si="140"/>
        <v>0</v>
      </c>
      <c r="U820" s="213">
        <f t="shared" si="140"/>
        <v>0</v>
      </c>
      <c r="V820" s="213">
        <f t="shared" si="140"/>
        <v>0</v>
      </c>
      <c r="W820" s="351">
        <f t="shared" si="140"/>
        <v>0</v>
      </c>
      <c r="X820" s="207">
        <f t="shared" si="135"/>
        <v>0</v>
      </c>
    </row>
    <row r="821" spans="1:24" ht="18.600000000000001" hidden="1" thickBot="1">
      <c r="A821" s="226">
        <v>404</v>
      </c>
      <c r="B821" s="49"/>
      <c r="C821" s="15">
        <v>4301</v>
      </c>
      <c r="D821" s="39" t="s">
        <v>1168</v>
      </c>
      <c r="E821" s="378"/>
      <c r="F821" s="380"/>
      <c r="G821" s="130"/>
      <c r="H821" s="130"/>
      <c r="I821" s="130"/>
      <c r="J821" s="128" t="str">
        <f t="shared" si="133"/>
        <v/>
      </c>
      <c r="K821" s="129"/>
      <c r="L821" s="347"/>
      <c r="M821" s="139"/>
      <c r="N821" s="209">
        <f t="shared" si="134"/>
        <v>0</v>
      </c>
      <c r="O821" s="348">
        <f t="shared" ref="O821:O826" si="141">L821+M821-N821</f>
        <v>0</v>
      </c>
      <c r="P821" s="129"/>
      <c r="Q821" s="347"/>
      <c r="R821" s="139"/>
      <c r="S821" s="355">
        <f t="shared" ref="S821:S826" si="142">+IF(+(L821+M821)&gt;=I821,+M821,+(+I821-L821))</f>
        <v>0</v>
      </c>
      <c r="T821" s="209">
        <f t="shared" ref="T821:T826" si="143">Q821+R821-S821</f>
        <v>0</v>
      </c>
      <c r="U821" s="139"/>
      <c r="V821" s="139"/>
      <c r="W821" s="140"/>
      <c r="X821" s="207">
        <f t="shared" si="135"/>
        <v>0</v>
      </c>
    </row>
    <row r="822" spans="1:24" ht="18.600000000000001" hidden="1" thickBot="1">
      <c r="A822" s="147">
        <v>440</v>
      </c>
      <c r="B822" s="49"/>
      <c r="C822" s="7">
        <v>4302</v>
      </c>
      <c r="D822" s="9" t="s">
        <v>306</v>
      </c>
      <c r="E822" s="378"/>
      <c r="F822" s="380"/>
      <c r="G822" s="130"/>
      <c r="H822" s="130"/>
      <c r="I822" s="130"/>
      <c r="J822" s="128" t="str">
        <f t="shared" si="133"/>
        <v/>
      </c>
      <c r="K822" s="129"/>
      <c r="L822" s="347"/>
      <c r="M822" s="139"/>
      <c r="N822" s="209">
        <f t="shared" si="134"/>
        <v>0</v>
      </c>
      <c r="O822" s="348">
        <f t="shared" si="141"/>
        <v>0</v>
      </c>
      <c r="P822" s="129"/>
      <c r="Q822" s="347"/>
      <c r="R822" s="139"/>
      <c r="S822" s="355">
        <f t="shared" si="142"/>
        <v>0</v>
      </c>
      <c r="T822" s="209">
        <f t="shared" si="143"/>
        <v>0</v>
      </c>
      <c r="U822" s="139"/>
      <c r="V822" s="139"/>
      <c r="W822" s="140"/>
      <c r="X822" s="207">
        <f t="shared" si="135"/>
        <v>0</v>
      </c>
    </row>
    <row r="823" spans="1:24" ht="18.600000000000001" hidden="1" thickBot="1">
      <c r="A823" s="147">
        <v>450</v>
      </c>
      <c r="B823" s="49"/>
      <c r="C823" s="13">
        <v>4309</v>
      </c>
      <c r="D823" s="19" t="s">
        <v>1170</v>
      </c>
      <c r="E823" s="378"/>
      <c r="F823" s="380"/>
      <c r="G823" s="130"/>
      <c r="H823" s="130"/>
      <c r="I823" s="130"/>
      <c r="J823" s="128" t="str">
        <f t="shared" si="133"/>
        <v/>
      </c>
      <c r="K823" s="129"/>
      <c r="L823" s="347"/>
      <c r="M823" s="139"/>
      <c r="N823" s="209">
        <f t="shared" si="134"/>
        <v>0</v>
      </c>
      <c r="O823" s="348">
        <f t="shared" si="141"/>
        <v>0</v>
      </c>
      <c r="P823" s="129"/>
      <c r="Q823" s="347"/>
      <c r="R823" s="139"/>
      <c r="S823" s="355">
        <f t="shared" si="142"/>
        <v>0</v>
      </c>
      <c r="T823" s="209">
        <f t="shared" si="143"/>
        <v>0</v>
      </c>
      <c r="U823" s="139"/>
      <c r="V823" s="139"/>
      <c r="W823" s="140"/>
      <c r="X823" s="207">
        <f t="shared" si="135"/>
        <v>0</v>
      </c>
    </row>
    <row r="824" spans="1:24" ht="18.600000000000001" hidden="1" thickBot="1">
      <c r="A824" s="147">
        <v>495</v>
      </c>
      <c r="B824" s="10">
        <v>4400</v>
      </c>
      <c r="C824" s="737" t="s">
        <v>1171</v>
      </c>
      <c r="D824" s="737"/>
      <c r="E824" s="381"/>
      <c r="F824" s="384"/>
      <c r="G824" s="143"/>
      <c r="H824" s="143"/>
      <c r="I824" s="130"/>
      <c r="J824" s="128" t="str">
        <f t="shared" si="133"/>
        <v/>
      </c>
      <c r="K824" s="129"/>
      <c r="L824" s="354"/>
      <c r="M824" s="141"/>
      <c r="N824" s="213">
        <f t="shared" si="134"/>
        <v>0</v>
      </c>
      <c r="O824" s="348">
        <f t="shared" si="141"/>
        <v>0</v>
      </c>
      <c r="P824" s="129"/>
      <c r="Q824" s="354"/>
      <c r="R824" s="141"/>
      <c r="S824" s="355">
        <f t="shared" si="142"/>
        <v>0</v>
      </c>
      <c r="T824" s="209">
        <f t="shared" si="143"/>
        <v>0</v>
      </c>
      <c r="U824" s="141"/>
      <c r="V824" s="141"/>
      <c r="W824" s="140"/>
      <c r="X824" s="207">
        <f t="shared" si="135"/>
        <v>0</v>
      </c>
    </row>
    <row r="825" spans="1:24" ht="18.600000000000001" hidden="1" thickBot="1">
      <c r="A825" s="148">
        <v>500</v>
      </c>
      <c r="B825" s="10">
        <v>4500</v>
      </c>
      <c r="C825" s="735" t="s">
        <v>279</v>
      </c>
      <c r="D825" s="735"/>
      <c r="E825" s="381"/>
      <c r="F825" s="384"/>
      <c r="G825" s="143"/>
      <c r="H825" s="143"/>
      <c r="I825" s="130"/>
      <c r="J825" s="128" t="str">
        <f t="shared" si="133"/>
        <v/>
      </c>
      <c r="K825" s="129"/>
      <c r="L825" s="354"/>
      <c r="M825" s="141"/>
      <c r="N825" s="213">
        <f t="shared" si="134"/>
        <v>0</v>
      </c>
      <c r="O825" s="348">
        <f t="shared" si="141"/>
        <v>0</v>
      </c>
      <c r="P825" s="129"/>
      <c r="Q825" s="354"/>
      <c r="R825" s="141"/>
      <c r="S825" s="355">
        <f t="shared" si="142"/>
        <v>0</v>
      </c>
      <c r="T825" s="209">
        <f t="shared" si="143"/>
        <v>0</v>
      </c>
      <c r="U825" s="141"/>
      <c r="V825" s="141"/>
      <c r="W825" s="140"/>
      <c r="X825" s="207">
        <f t="shared" si="135"/>
        <v>0</v>
      </c>
    </row>
    <row r="826" spans="1:24" ht="18.600000000000001" hidden="1" thickBot="1">
      <c r="A826" s="148">
        <v>505</v>
      </c>
      <c r="B826" s="10">
        <v>4600</v>
      </c>
      <c r="C826" s="738" t="s">
        <v>1172</v>
      </c>
      <c r="D826" s="739"/>
      <c r="E826" s="381"/>
      <c r="F826" s="384"/>
      <c r="G826" s="143"/>
      <c r="H826" s="143"/>
      <c r="I826" s="130"/>
      <c r="J826" s="128" t="str">
        <f t="shared" si="133"/>
        <v/>
      </c>
      <c r="K826" s="129"/>
      <c r="L826" s="354"/>
      <c r="M826" s="141"/>
      <c r="N826" s="213">
        <f t="shared" si="134"/>
        <v>0</v>
      </c>
      <c r="O826" s="348">
        <f t="shared" si="141"/>
        <v>0</v>
      </c>
      <c r="P826" s="129"/>
      <c r="Q826" s="354"/>
      <c r="R826" s="141"/>
      <c r="S826" s="355">
        <f t="shared" si="142"/>
        <v>0</v>
      </c>
      <c r="T826" s="209">
        <f t="shared" si="143"/>
        <v>0</v>
      </c>
      <c r="U826" s="141"/>
      <c r="V826" s="141"/>
      <c r="W826" s="140"/>
      <c r="X826" s="207">
        <f t="shared" si="135"/>
        <v>0</v>
      </c>
    </row>
    <row r="827" spans="1:24" ht="18.600000000000001" hidden="1" thickBot="1">
      <c r="A827" s="148">
        <v>510</v>
      </c>
      <c r="B827" s="10">
        <v>4900</v>
      </c>
      <c r="C827" s="730" t="s">
        <v>1205</v>
      </c>
      <c r="D827" s="730"/>
      <c r="E827" s="381">
        <f>+E828+E829</f>
        <v>0</v>
      </c>
      <c r="F827" s="211">
        <f>+F828+F829</f>
        <v>0</v>
      </c>
      <c r="G827" s="137">
        <f>+G828+G829</f>
        <v>0</v>
      </c>
      <c r="H827" s="137">
        <f>+H828+H829</f>
        <v>0</v>
      </c>
      <c r="I827" s="137">
        <f>+I828+I829</f>
        <v>0</v>
      </c>
      <c r="J827" s="128" t="str">
        <f t="shared" si="133"/>
        <v/>
      </c>
      <c r="K827" s="129"/>
      <c r="L827" s="214"/>
      <c r="M827" s="225"/>
      <c r="N827" s="225"/>
      <c r="O827" s="352"/>
      <c r="P827" s="129"/>
      <c r="Q827" s="214"/>
      <c r="R827" s="225"/>
      <c r="S827" s="225"/>
      <c r="T827" s="225"/>
      <c r="U827" s="225"/>
      <c r="V827" s="225"/>
      <c r="W827" s="352"/>
      <c r="X827" s="207">
        <f t="shared" si="135"/>
        <v>0</v>
      </c>
    </row>
    <row r="828" spans="1:24" ht="18.600000000000001" hidden="1" thickBot="1">
      <c r="A828" s="148">
        <v>515</v>
      </c>
      <c r="B828" s="49"/>
      <c r="C828" s="15">
        <v>4901</v>
      </c>
      <c r="D828" s="50" t="s">
        <v>1206</v>
      </c>
      <c r="E828" s="378"/>
      <c r="F828" s="380"/>
      <c r="G828" s="130"/>
      <c r="H828" s="130"/>
      <c r="I828" s="130"/>
      <c r="J828" s="128" t="str">
        <f t="shared" si="133"/>
        <v/>
      </c>
      <c r="K828" s="129"/>
      <c r="L828" s="210"/>
      <c r="M828" s="215"/>
      <c r="N828" s="215"/>
      <c r="O828" s="349"/>
      <c r="P828" s="129"/>
      <c r="Q828" s="210"/>
      <c r="R828" s="215"/>
      <c r="S828" s="215"/>
      <c r="T828" s="215"/>
      <c r="U828" s="215"/>
      <c r="V828" s="215"/>
      <c r="W828" s="349"/>
      <c r="X828" s="207">
        <f t="shared" si="135"/>
        <v>0</v>
      </c>
    </row>
    <row r="829" spans="1:24" ht="18.600000000000001" hidden="1" thickBot="1">
      <c r="A829" s="148">
        <v>520</v>
      </c>
      <c r="B829" s="49"/>
      <c r="C829" s="13">
        <v>4902</v>
      </c>
      <c r="D829" s="19" t="s">
        <v>1207</v>
      </c>
      <c r="E829" s="378"/>
      <c r="F829" s="380"/>
      <c r="G829" s="130"/>
      <c r="H829" s="130"/>
      <c r="I829" s="130"/>
      <c r="J829" s="128" t="str">
        <f t="shared" si="133"/>
        <v/>
      </c>
      <c r="K829" s="129"/>
      <c r="L829" s="210"/>
      <c r="M829" s="215"/>
      <c r="N829" s="215"/>
      <c r="O829" s="349"/>
      <c r="P829" s="129"/>
      <c r="Q829" s="210"/>
      <c r="R829" s="215"/>
      <c r="S829" s="215"/>
      <c r="T829" s="215"/>
      <c r="U829" s="215"/>
      <c r="V829" s="215"/>
      <c r="W829" s="349"/>
      <c r="X829" s="207">
        <f t="shared" si="135"/>
        <v>0</v>
      </c>
    </row>
    <row r="830" spans="1:24" ht="18.600000000000001" hidden="1" thickBot="1">
      <c r="A830" s="148">
        <v>525</v>
      </c>
      <c r="B830" s="51">
        <v>5100</v>
      </c>
      <c r="C830" s="729" t="s">
        <v>1173</v>
      </c>
      <c r="D830" s="729"/>
      <c r="E830" s="425"/>
      <c r="F830" s="422"/>
      <c r="G830" s="356"/>
      <c r="H830" s="356"/>
      <c r="I830" s="130"/>
      <c r="J830" s="128" t="str">
        <f t="shared" si="133"/>
        <v/>
      </c>
      <c r="K830" s="129"/>
      <c r="L830" s="357"/>
      <c r="M830" s="358"/>
      <c r="N830" s="228">
        <f t="shared" si="134"/>
        <v>0</v>
      </c>
      <c r="O830" s="348">
        <f>L830+M830-N830</f>
        <v>0</v>
      </c>
      <c r="P830" s="129"/>
      <c r="Q830" s="357"/>
      <c r="R830" s="358"/>
      <c r="S830" s="355">
        <f>+IF(+(L830+M830)&gt;=I830,+M830,+(+I830-L830))</f>
        <v>0</v>
      </c>
      <c r="T830" s="209">
        <f>Q830+R830-S830</f>
        <v>0</v>
      </c>
      <c r="U830" s="358"/>
      <c r="V830" s="358"/>
      <c r="W830" s="140"/>
      <c r="X830" s="207">
        <f t="shared" si="135"/>
        <v>0</v>
      </c>
    </row>
    <row r="831" spans="1:24" ht="18.600000000000001" hidden="1" thickBot="1">
      <c r="A831" s="147">
        <v>635</v>
      </c>
      <c r="B831" s="51">
        <v>5200</v>
      </c>
      <c r="C831" s="740" t="s">
        <v>1174</v>
      </c>
      <c r="D831" s="740"/>
      <c r="E831" s="425">
        <f>SUM(E832:E838)</f>
        <v>0</v>
      </c>
      <c r="F831" s="423">
        <f>SUM(F832:F838)</f>
        <v>0</v>
      </c>
      <c r="G831" s="359">
        <f>SUM(G832:G838)</f>
        <v>0</v>
      </c>
      <c r="H831" s="359">
        <f>SUM(H832:H838)</f>
        <v>0</v>
      </c>
      <c r="I831" s="359">
        <f>SUM(I832:I838)</f>
        <v>0</v>
      </c>
      <c r="J831" s="128" t="str">
        <f t="shared" si="133"/>
        <v/>
      </c>
      <c r="K831" s="129"/>
      <c r="L831" s="227">
        <f>SUM(L832:L838)</f>
        <v>0</v>
      </c>
      <c r="M831" s="228">
        <f>SUM(M832:M838)</f>
        <v>0</v>
      </c>
      <c r="N831" s="360">
        <f>SUM(N832:N838)</f>
        <v>0</v>
      </c>
      <c r="O831" s="361">
        <f>SUM(O832:O838)</f>
        <v>0</v>
      </c>
      <c r="P831" s="129"/>
      <c r="Q831" s="227">
        <f t="shared" ref="Q831:W831" si="144">SUM(Q832:Q838)</f>
        <v>0</v>
      </c>
      <c r="R831" s="228">
        <f t="shared" si="144"/>
        <v>0</v>
      </c>
      <c r="S831" s="228">
        <f t="shared" si="144"/>
        <v>0</v>
      </c>
      <c r="T831" s="228">
        <f t="shared" si="144"/>
        <v>0</v>
      </c>
      <c r="U831" s="228">
        <f t="shared" si="144"/>
        <v>0</v>
      </c>
      <c r="V831" s="228">
        <f t="shared" si="144"/>
        <v>0</v>
      </c>
      <c r="W831" s="361">
        <f t="shared" si="144"/>
        <v>0</v>
      </c>
      <c r="X831" s="207">
        <f t="shared" si="135"/>
        <v>0</v>
      </c>
    </row>
    <row r="832" spans="1:24" ht="18.600000000000001" hidden="1" thickBot="1">
      <c r="A832" s="148">
        <v>640</v>
      </c>
      <c r="B832" s="52"/>
      <c r="C832" s="53">
        <v>5201</v>
      </c>
      <c r="D832" s="54" t="s">
        <v>1175</v>
      </c>
      <c r="E832" s="426"/>
      <c r="F832" s="424"/>
      <c r="G832" s="362"/>
      <c r="H832" s="362"/>
      <c r="I832" s="130"/>
      <c r="J832" s="128" t="str">
        <f t="shared" si="133"/>
        <v/>
      </c>
      <c r="K832" s="129"/>
      <c r="L832" s="363"/>
      <c r="M832" s="364"/>
      <c r="N832" s="231">
        <f t="shared" si="134"/>
        <v>0</v>
      </c>
      <c r="O832" s="348">
        <f t="shared" ref="O832:O838" si="145">L832+M832-N832</f>
        <v>0</v>
      </c>
      <c r="P832" s="129"/>
      <c r="Q832" s="363"/>
      <c r="R832" s="364"/>
      <c r="S832" s="355">
        <f t="shared" ref="S832:S838" si="146">+IF(+(L832+M832)&gt;=I832,+M832,+(+I832-L832))</f>
        <v>0</v>
      </c>
      <c r="T832" s="209">
        <f t="shared" ref="T832:T838" si="147">Q832+R832-S832</f>
        <v>0</v>
      </c>
      <c r="U832" s="364"/>
      <c r="V832" s="364"/>
      <c r="W832" s="140"/>
      <c r="X832" s="207">
        <f t="shared" si="135"/>
        <v>0</v>
      </c>
    </row>
    <row r="833" spans="1:24" ht="18.600000000000001" hidden="1" thickBot="1">
      <c r="A833" s="148">
        <v>645</v>
      </c>
      <c r="B833" s="52"/>
      <c r="C833" s="55">
        <v>5202</v>
      </c>
      <c r="D833" s="56" t="s">
        <v>1176</v>
      </c>
      <c r="E833" s="426"/>
      <c r="F833" s="424"/>
      <c r="G833" s="362"/>
      <c r="H833" s="362"/>
      <c r="I833" s="130"/>
      <c r="J833" s="128" t="str">
        <f t="shared" si="133"/>
        <v/>
      </c>
      <c r="K833" s="129"/>
      <c r="L833" s="363"/>
      <c r="M833" s="364"/>
      <c r="N833" s="231">
        <f t="shared" si="134"/>
        <v>0</v>
      </c>
      <c r="O833" s="348">
        <f t="shared" si="145"/>
        <v>0</v>
      </c>
      <c r="P833" s="129"/>
      <c r="Q833" s="363"/>
      <c r="R833" s="364"/>
      <c r="S833" s="355">
        <f t="shared" si="146"/>
        <v>0</v>
      </c>
      <c r="T833" s="209">
        <f t="shared" si="147"/>
        <v>0</v>
      </c>
      <c r="U833" s="364"/>
      <c r="V833" s="364"/>
      <c r="W833" s="140"/>
      <c r="X833" s="207">
        <f t="shared" si="135"/>
        <v>0</v>
      </c>
    </row>
    <row r="834" spans="1:24" ht="18.600000000000001" hidden="1" thickBot="1">
      <c r="A834" s="148">
        <v>650</v>
      </c>
      <c r="B834" s="52"/>
      <c r="C834" s="55">
        <v>5203</v>
      </c>
      <c r="D834" s="56" t="s">
        <v>155</v>
      </c>
      <c r="E834" s="426"/>
      <c r="F834" s="424"/>
      <c r="G834" s="362"/>
      <c r="H834" s="362"/>
      <c r="I834" s="130"/>
      <c r="J834" s="128" t="str">
        <f t="shared" si="133"/>
        <v/>
      </c>
      <c r="K834" s="129"/>
      <c r="L834" s="363"/>
      <c r="M834" s="364"/>
      <c r="N834" s="231">
        <f t="shared" si="134"/>
        <v>0</v>
      </c>
      <c r="O834" s="348">
        <f t="shared" si="145"/>
        <v>0</v>
      </c>
      <c r="P834" s="129"/>
      <c r="Q834" s="363"/>
      <c r="R834" s="364"/>
      <c r="S834" s="355">
        <f t="shared" si="146"/>
        <v>0</v>
      </c>
      <c r="T834" s="209">
        <f t="shared" si="147"/>
        <v>0</v>
      </c>
      <c r="U834" s="364"/>
      <c r="V834" s="364"/>
      <c r="W834" s="140"/>
      <c r="X834" s="207">
        <f t="shared" si="135"/>
        <v>0</v>
      </c>
    </row>
    <row r="835" spans="1:24" ht="18.600000000000001" hidden="1" thickBot="1">
      <c r="A835" s="147">
        <v>655</v>
      </c>
      <c r="B835" s="52"/>
      <c r="C835" s="55">
        <v>5204</v>
      </c>
      <c r="D835" s="56" t="s">
        <v>156</v>
      </c>
      <c r="E835" s="426"/>
      <c r="F835" s="424"/>
      <c r="G835" s="362"/>
      <c r="H835" s="362"/>
      <c r="I835" s="130"/>
      <c r="J835" s="128" t="str">
        <f t="shared" si="133"/>
        <v/>
      </c>
      <c r="K835" s="129"/>
      <c r="L835" s="363"/>
      <c r="M835" s="364"/>
      <c r="N835" s="231">
        <f t="shared" si="134"/>
        <v>0</v>
      </c>
      <c r="O835" s="348">
        <f t="shared" si="145"/>
        <v>0</v>
      </c>
      <c r="P835" s="129"/>
      <c r="Q835" s="363"/>
      <c r="R835" s="364"/>
      <c r="S835" s="355">
        <f t="shared" si="146"/>
        <v>0</v>
      </c>
      <c r="T835" s="209">
        <f t="shared" si="147"/>
        <v>0</v>
      </c>
      <c r="U835" s="364"/>
      <c r="V835" s="364"/>
      <c r="W835" s="140"/>
      <c r="X835" s="207">
        <f t="shared" si="135"/>
        <v>0</v>
      </c>
    </row>
    <row r="836" spans="1:24" ht="18.600000000000001" hidden="1" thickBot="1">
      <c r="A836" s="147">
        <v>665</v>
      </c>
      <c r="B836" s="52"/>
      <c r="C836" s="55">
        <v>5205</v>
      </c>
      <c r="D836" s="56" t="s">
        <v>157</v>
      </c>
      <c r="E836" s="426"/>
      <c r="F836" s="424"/>
      <c r="G836" s="362"/>
      <c r="H836" s="362"/>
      <c r="I836" s="130"/>
      <c r="J836" s="128" t="str">
        <f t="shared" si="133"/>
        <v/>
      </c>
      <c r="K836" s="129"/>
      <c r="L836" s="363"/>
      <c r="M836" s="364"/>
      <c r="N836" s="231">
        <f t="shared" si="134"/>
        <v>0</v>
      </c>
      <c r="O836" s="348">
        <f t="shared" si="145"/>
        <v>0</v>
      </c>
      <c r="P836" s="129"/>
      <c r="Q836" s="363"/>
      <c r="R836" s="364"/>
      <c r="S836" s="355">
        <f t="shared" si="146"/>
        <v>0</v>
      </c>
      <c r="T836" s="209">
        <f t="shared" si="147"/>
        <v>0</v>
      </c>
      <c r="U836" s="364"/>
      <c r="V836" s="364"/>
      <c r="W836" s="140"/>
      <c r="X836" s="207">
        <f t="shared" si="135"/>
        <v>0</v>
      </c>
    </row>
    <row r="837" spans="1:24" ht="18.600000000000001" hidden="1" thickBot="1">
      <c r="A837" s="147">
        <v>675</v>
      </c>
      <c r="B837" s="52"/>
      <c r="C837" s="55">
        <v>5206</v>
      </c>
      <c r="D837" s="56" t="s">
        <v>158</v>
      </c>
      <c r="E837" s="426"/>
      <c r="F837" s="424"/>
      <c r="G837" s="362"/>
      <c r="H837" s="362"/>
      <c r="I837" s="130"/>
      <c r="J837" s="128" t="str">
        <f t="shared" si="133"/>
        <v/>
      </c>
      <c r="K837" s="129"/>
      <c r="L837" s="363"/>
      <c r="M837" s="364"/>
      <c r="N837" s="231">
        <f t="shared" si="134"/>
        <v>0</v>
      </c>
      <c r="O837" s="348">
        <f t="shared" si="145"/>
        <v>0</v>
      </c>
      <c r="P837" s="129"/>
      <c r="Q837" s="363"/>
      <c r="R837" s="364"/>
      <c r="S837" s="355">
        <f t="shared" si="146"/>
        <v>0</v>
      </c>
      <c r="T837" s="209">
        <f t="shared" si="147"/>
        <v>0</v>
      </c>
      <c r="U837" s="364"/>
      <c r="V837" s="364"/>
      <c r="W837" s="140"/>
      <c r="X837" s="207">
        <f t="shared" si="135"/>
        <v>0</v>
      </c>
    </row>
    <row r="838" spans="1:24" ht="18.600000000000001" hidden="1" thickBot="1">
      <c r="A838" s="147">
        <v>685</v>
      </c>
      <c r="B838" s="52"/>
      <c r="C838" s="57">
        <v>5219</v>
      </c>
      <c r="D838" s="58" t="s">
        <v>159</v>
      </c>
      <c r="E838" s="426"/>
      <c r="F838" s="424"/>
      <c r="G838" s="362"/>
      <c r="H838" s="362"/>
      <c r="I838" s="130"/>
      <c r="J838" s="128" t="str">
        <f t="shared" si="133"/>
        <v/>
      </c>
      <c r="K838" s="129"/>
      <c r="L838" s="363"/>
      <c r="M838" s="364"/>
      <c r="N838" s="231">
        <f t="shared" si="134"/>
        <v>0</v>
      </c>
      <c r="O838" s="348">
        <f t="shared" si="145"/>
        <v>0</v>
      </c>
      <c r="P838" s="129"/>
      <c r="Q838" s="363"/>
      <c r="R838" s="364"/>
      <c r="S838" s="355">
        <f t="shared" si="146"/>
        <v>0</v>
      </c>
      <c r="T838" s="209">
        <f t="shared" si="147"/>
        <v>0</v>
      </c>
      <c r="U838" s="364"/>
      <c r="V838" s="364"/>
      <c r="W838" s="140"/>
      <c r="X838" s="207">
        <f t="shared" si="135"/>
        <v>0</v>
      </c>
    </row>
    <row r="839" spans="1:24" ht="18.600000000000001" hidden="1" thickBot="1">
      <c r="A839" s="148">
        <v>690</v>
      </c>
      <c r="B839" s="51">
        <v>5300</v>
      </c>
      <c r="C839" s="728" t="s">
        <v>160</v>
      </c>
      <c r="D839" s="728"/>
      <c r="E839" s="425">
        <f>SUM(E840:E841)</f>
        <v>0</v>
      </c>
      <c r="F839" s="423">
        <f>SUM(F840:F841)</f>
        <v>0</v>
      </c>
      <c r="G839" s="359">
        <f>SUM(G840:G841)</f>
        <v>0</v>
      </c>
      <c r="H839" s="359">
        <f>SUM(H840:H841)</f>
        <v>0</v>
      </c>
      <c r="I839" s="359">
        <f>SUM(I840:I841)</f>
        <v>0</v>
      </c>
      <c r="J839" s="128" t="str">
        <f t="shared" si="133"/>
        <v/>
      </c>
      <c r="K839" s="129"/>
      <c r="L839" s="227">
        <f>SUM(L840:L841)</f>
        <v>0</v>
      </c>
      <c r="M839" s="228">
        <f>SUM(M840:M841)</f>
        <v>0</v>
      </c>
      <c r="N839" s="360">
        <f>SUM(N840:N841)</f>
        <v>0</v>
      </c>
      <c r="O839" s="361">
        <f>SUM(O840:O841)</f>
        <v>0</v>
      </c>
      <c r="P839" s="129"/>
      <c r="Q839" s="227">
        <f t="shared" ref="Q839:W839" si="148">SUM(Q840:Q841)</f>
        <v>0</v>
      </c>
      <c r="R839" s="228">
        <f t="shared" si="148"/>
        <v>0</v>
      </c>
      <c r="S839" s="228">
        <f t="shared" si="148"/>
        <v>0</v>
      </c>
      <c r="T839" s="228">
        <f t="shared" si="148"/>
        <v>0</v>
      </c>
      <c r="U839" s="228">
        <f t="shared" si="148"/>
        <v>0</v>
      </c>
      <c r="V839" s="228">
        <f t="shared" si="148"/>
        <v>0</v>
      </c>
      <c r="W839" s="361">
        <f t="shared" si="148"/>
        <v>0</v>
      </c>
      <c r="X839" s="207">
        <f t="shared" si="135"/>
        <v>0</v>
      </c>
    </row>
    <row r="840" spans="1:24" ht="18.600000000000001" hidden="1" thickBot="1">
      <c r="A840" s="148">
        <v>695</v>
      </c>
      <c r="B840" s="52"/>
      <c r="C840" s="53">
        <v>5301</v>
      </c>
      <c r="D840" s="54" t="s">
        <v>695</v>
      </c>
      <c r="E840" s="426"/>
      <c r="F840" s="424"/>
      <c r="G840" s="362"/>
      <c r="H840" s="362"/>
      <c r="I840" s="130"/>
      <c r="J840" s="128" t="str">
        <f t="shared" si="133"/>
        <v/>
      </c>
      <c r="K840" s="129"/>
      <c r="L840" s="363"/>
      <c r="M840" s="364"/>
      <c r="N840" s="231">
        <f t="shared" si="134"/>
        <v>0</v>
      </c>
      <c r="O840" s="348">
        <f>L840+M840-N840</f>
        <v>0</v>
      </c>
      <c r="P840" s="129"/>
      <c r="Q840" s="363"/>
      <c r="R840" s="364"/>
      <c r="S840" s="355">
        <f>+IF(+(L840+M840)&gt;=I840,+M840,+(+I840-L840))</f>
        <v>0</v>
      </c>
      <c r="T840" s="209">
        <f>Q840+R840-S840</f>
        <v>0</v>
      </c>
      <c r="U840" s="364"/>
      <c r="V840" s="364"/>
      <c r="W840" s="140"/>
      <c r="X840" s="207">
        <f t="shared" si="135"/>
        <v>0</v>
      </c>
    </row>
    <row r="841" spans="1:24" ht="18.600000000000001" hidden="1" thickBot="1">
      <c r="A841" s="147">
        <v>700</v>
      </c>
      <c r="B841" s="52"/>
      <c r="C841" s="57">
        <v>5309</v>
      </c>
      <c r="D841" s="58" t="s">
        <v>161</v>
      </c>
      <c r="E841" s="426"/>
      <c r="F841" s="424"/>
      <c r="G841" s="362"/>
      <c r="H841" s="362"/>
      <c r="I841" s="130"/>
      <c r="J841" s="128" t="str">
        <f t="shared" si="133"/>
        <v/>
      </c>
      <c r="K841" s="129"/>
      <c r="L841" s="363"/>
      <c r="M841" s="364"/>
      <c r="N841" s="231">
        <f t="shared" si="134"/>
        <v>0</v>
      </c>
      <c r="O841" s="348">
        <f>L841+M841-N841</f>
        <v>0</v>
      </c>
      <c r="P841" s="129"/>
      <c r="Q841" s="363"/>
      <c r="R841" s="364"/>
      <c r="S841" s="355">
        <f>+IF(+(L841+M841)&gt;=I841,+M841,+(+I841-L841))</f>
        <v>0</v>
      </c>
      <c r="T841" s="209">
        <f>Q841+R841-S841</f>
        <v>0</v>
      </c>
      <c r="U841" s="364"/>
      <c r="V841" s="364"/>
      <c r="W841" s="140"/>
      <c r="X841" s="207">
        <f t="shared" si="135"/>
        <v>0</v>
      </c>
    </row>
    <row r="842" spans="1:24" ht="18.600000000000001" hidden="1" thickBot="1">
      <c r="A842" s="147">
        <v>710</v>
      </c>
      <c r="B842" s="51">
        <v>5400</v>
      </c>
      <c r="C842" s="729" t="s">
        <v>252</v>
      </c>
      <c r="D842" s="729"/>
      <c r="E842" s="425"/>
      <c r="F842" s="422"/>
      <c r="G842" s="356"/>
      <c r="H842" s="356"/>
      <c r="I842" s="130"/>
      <c r="J842" s="128" t="str">
        <f t="shared" si="133"/>
        <v/>
      </c>
      <c r="K842" s="129"/>
      <c r="L842" s="357"/>
      <c r="M842" s="358"/>
      <c r="N842" s="228">
        <f t="shared" si="134"/>
        <v>0</v>
      </c>
      <c r="O842" s="348">
        <f>L842+M842-N842</f>
        <v>0</v>
      </c>
      <c r="P842" s="129"/>
      <c r="Q842" s="357"/>
      <c r="R842" s="358"/>
      <c r="S842" s="355">
        <f>+IF(+(L842+M842)&gt;=I842,+M842,+(+I842-L842))</f>
        <v>0</v>
      </c>
      <c r="T842" s="209">
        <f>Q842+R842-S842</f>
        <v>0</v>
      </c>
      <c r="U842" s="358"/>
      <c r="V842" s="358"/>
      <c r="W842" s="140"/>
      <c r="X842" s="207">
        <f t="shared" si="135"/>
        <v>0</v>
      </c>
    </row>
    <row r="843" spans="1:24" ht="18.600000000000001" hidden="1" thickBot="1">
      <c r="A843" s="148">
        <v>715</v>
      </c>
      <c r="B843" s="10">
        <v>5500</v>
      </c>
      <c r="C843" s="730" t="s">
        <v>253</v>
      </c>
      <c r="D843" s="730"/>
      <c r="E843" s="381">
        <f>SUM(E844:E847)</f>
        <v>0</v>
      </c>
      <c r="F843" s="211">
        <f>SUM(F844:F847)</f>
        <v>0</v>
      </c>
      <c r="G843" s="137">
        <f>SUM(G844:G847)</f>
        <v>0</v>
      </c>
      <c r="H843" s="137">
        <f>SUM(H844:H847)</f>
        <v>0</v>
      </c>
      <c r="I843" s="137">
        <f>SUM(I844:I847)</f>
        <v>0</v>
      </c>
      <c r="J843" s="128" t="str">
        <f t="shared" si="133"/>
        <v/>
      </c>
      <c r="K843" s="129"/>
      <c r="L843" s="212">
        <f>SUM(L844:L847)</f>
        <v>0</v>
      </c>
      <c r="M843" s="213">
        <f>SUM(M844:M847)</f>
        <v>0</v>
      </c>
      <c r="N843" s="350">
        <f>SUM(N844:N847)</f>
        <v>0</v>
      </c>
      <c r="O843" s="351">
        <f>SUM(O844:O847)</f>
        <v>0</v>
      </c>
      <c r="P843" s="129"/>
      <c r="Q843" s="212">
        <f t="shared" ref="Q843:W843" si="149">SUM(Q844:Q847)</f>
        <v>0</v>
      </c>
      <c r="R843" s="213">
        <f t="shared" si="149"/>
        <v>0</v>
      </c>
      <c r="S843" s="213">
        <f t="shared" si="149"/>
        <v>0</v>
      </c>
      <c r="T843" s="213">
        <f t="shared" si="149"/>
        <v>0</v>
      </c>
      <c r="U843" s="213">
        <f t="shared" si="149"/>
        <v>0</v>
      </c>
      <c r="V843" s="213">
        <f t="shared" si="149"/>
        <v>0</v>
      </c>
      <c r="W843" s="351">
        <f t="shared" si="149"/>
        <v>0</v>
      </c>
      <c r="X843" s="207">
        <f t="shared" si="135"/>
        <v>0</v>
      </c>
    </row>
    <row r="844" spans="1:24" ht="18.600000000000001" hidden="1" thickBot="1">
      <c r="A844" s="148">
        <v>720</v>
      </c>
      <c r="B844" s="49"/>
      <c r="C844" s="15">
        <v>5501</v>
      </c>
      <c r="D844" s="39" t="s">
        <v>254</v>
      </c>
      <c r="E844" s="378"/>
      <c r="F844" s="380"/>
      <c r="G844" s="130"/>
      <c r="H844" s="130"/>
      <c r="I844" s="130"/>
      <c r="J844" s="128" t="str">
        <f t="shared" si="133"/>
        <v/>
      </c>
      <c r="K844" s="129"/>
      <c r="L844" s="347"/>
      <c r="M844" s="139"/>
      <c r="N844" s="209">
        <f t="shared" si="134"/>
        <v>0</v>
      </c>
      <c r="O844" s="348">
        <f>L844+M844-N844</f>
        <v>0</v>
      </c>
      <c r="P844" s="129"/>
      <c r="Q844" s="347"/>
      <c r="R844" s="139"/>
      <c r="S844" s="355">
        <f>+IF(+(L844+M844)&gt;=I844,+M844,+(+I844-L844))</f>
        <v>0</v>
      </c>
      <c r="T844" s="209">
        <f>Q844+R844-S844</f>
        <v>0</v>
      </c>
      <c r="U844" s="139"/>
      <c r="V844" s="139"/>
      <c r="W844" s="140"/>
      <c r="X844" s="207">
        <f t="shared" si="135"/>
        <v>0</v>
      </c>
    </row>
    <row r="845" spans="1:24" ht="18.600000000000001" hidden="1" thickBot="1">
      <c r="A845" s="148">
        <v>725</v>
      </c>
      <c r="B845" s="49"/>
      <c r="C845" s="7">
        <v>5502</v>
      </c>
      <c r="D845" s="16" t="s">
        <v>255</v>
      </c>
      <c r="E845" s="378"/>
      <c r="F845" s="380"/>
      <c r="G845" s="130"/>
      <c r="H845" s="130"/>
      <c r="I845" s="130"/>
      <c r="J845" s="128" t="str">
        <f t="shared" si="133"/>
        <v/>
      </c>
      <c r="K845" s="129"/>
      <c r="L845" s="347"/>
      <c r="M845" s="139"/>
      <c r="N845" s="209">
        <f t="shared" si="134"/>
        <v>0</v>
      </c>
      <c r="O845" s="348">
        <f>L845+M845-N845</f>
        <v>0</v>
      </c>
      <c r="P845" s="129"/>
      <c r="Q845" s="347"/>
      <c r="R845" s="139"/>
      <c r="S845" s="355">
        <f>+IF(+(L845+M845)&gt;=I845,+M845,+(+I845-L845))</f>
        <v>0</v>
      </c>
      <c r="T845" s="209">
        <f>Q845+R845-S845</f>
        <v>0</v>
      </c>
      <c r="U845" s="139"/>
      <c r="V845" s="139"/>
      <c r="W845" s="140"/>
      <c r="X845" s="207">
        <f t="shared" si="135"/>
        <v>0</v>
      </c>
    </row>
    <row r="846" spans="1:24" ht="18.600000000000001" hidden="1" thickBot="1">
      <c r="A846" s="148">
        <v>730</v>
      </c>
      <c r="B846" s="49"/>
      <c r="C846" s="7">
        <v>5503</v>
      </c>
      <c r="D846" s="9" t="s">
        <v>256</v>
      </c>
      <c r="E846" s="378"/>
      <c r="F846" s="380"/>
      <c r="G846" s="130"/>
      <c r="H846" s="130"/>
      <c r="I846" s="130"/>
      <c r="J846" s="128" t="str">
        <f t="shared" si="133"/>
        <v/>
      </c>
      <c r="K846" s="129"/>
      <c r="L846" s="347"/>
      <c r="M846" s="139"/>
      <c r="N846" s="209">
        <f t="shared" si="134"/>
        <v>0</v>
      </c>
      <c r="O846" s="348">
        <f>L846+M846-N846</f>
        <v>0</v>
      </c>
      <c r="P846" s="129"/>
      <c r="Q846" s="347"/>
      <c r="R846" s="139"/>
      <c r="S846" s="355">
        <f>+IF(+(L846+M846)&gt;=I846,+M846,+(+I846-L846))</f>
        <v>0</v>
      </c>
      <c r="T846" s="209">
        <f>Q846+R846-S846</f>
        <v>0</v>
      </c>
      <c r="U846" s="139"/>
      <c r="V846" s="139"/>
      <c r="W846" s="140"/>
      <c r="X846" s="207">
        <f t="shared" si="135"/>
        <v>0</v>
      </c>
    </row>
    <row r="847" spans="1:24" ht="18.600000000000001" hidden="1" thickBot="1">
      <c r="A847" s="148">
        <v>735</v>
      </c>
      <c r="B847" s="49"/>
      <c r="C847" s="7">
        <v>5504</v>
      </c>
      <c r="D847" s="16" t="s">
        <v>257</v>
      </c>
      <c r="E847" s="378"/>
      <c r="F847" s="380"/>
      <c r="G847" s="130"/>
      <c r="H847" s="130"/>
      <c r="I847" s="130"/>
      <c r="J847" s="128" t="str">
        <f t="shared" si="133"/>
        <v/>
      </c>
      <c r="K847" s="129"/>
      <c r="L847" s="347"/>
      <c r="M847" s="139"/>
      <c r="N847" s="209">
        <f t="shared" si="134"/>
        <v>0</v>
      </c>
      <c r="O847" s="348">
        <f>L847+M847-N847</f>
        <v>0</v>
      </c>
      <c r="P847" s="129"/>
      <c r="Q847" s="347"/>
      <c r="R847" s="139"/>
      <c r="S847" s="355">
        <f>+IF(+(L847+M847)&gt;=I847,+M847,+(+I847-L847))</f>
        <v>0</v>
      </c>
      <c r="T847" s="209">
        <f>Q847+R847-S847</f>
        <v>0</v>
      </c>
      <c r="U847" s="139"/>
      <c r="V847" s="139"/>
      <c r="W847" s="140"/>
      <c r="X847" s="207">
        <f t="shared" si="135"/>
        <v>0</v>
      </c>
    </row>
    <row r="848" spans="1:24" ht="18.600000000000001" hidden="1" thickBot="1">
      <c r="A848" s="148">
        <v>740</v>
      </c>
      <c r="B848" s="51">
        <v>5700</v>
      </c>
      <c r="C848" s="731" t="s">
        <v>258</v>
      </c>
      <c r="D848" s="732"/>
      <c r="E848" s="425">
        <f>SUM(E849:E851)</f>
        <v>0</v>
      </c>
      <c r="F848" s="423">
        <f>SUM(F849:F851)</f>
        <v>0</v>
      </c>
      <c r="G848" s="359">
        <f>SUM(G849:G851)</f>
        <v>0</v>
      </c>
      <c r="H848" s="359">
        <f>SUM(H849:H851)</f>
        <v>0</v>
      </c>
      <c r="I848" s="359">
        <f>SUM(I849:I851)</f>
        <v>0</v>
      </c>
      <c r="J848" s="128" t="str">
        <f t="shared" si="133"/>
        <v/>
      </c>
      <c r="K848" s="129"/>
      <c r="L848" s="227">
        <f>SUM(L849:L851)</f>
        <v>0</v>
      </c>
      <c r="M848" s="228">
        <f>SUM(M849:M851)</f>
        <v>0</v>
      </c>
      <c r="N848" s="360">
        <f>SUM(N849:N850)</f>
        <v>0</v>
      </c>
      <c r="O848" s="361">
        <f>SUM(O849:O851)</f>
        <v>0</v>
      </c>
      <c r="P848" s="129"/>
      <c r="Q848" s="227">
        <f>SUM(Q849:Q851)</f>
        <v>0</v>
      </c>
      <c r="R848" s="228">
        <f>SUM(R849:R851)</f>
        <v>0</v>
      </c>
      <c r="S848" s="228">
        <f>SUM(S849:S851)</f>
        <v>0</v>
      </c>
      <c r="T848" s="228">
        <f>SUM(T849:T851)</f>
        <v>0</v>
      </c>
      <c r="U848" s="228">
        <f>SUM(U849:U851)</f>
        <v>0</v>
      </c>
      <c r="V848" s="228">
        <f>SUM(V849:V850)</f>
        <v>0</v>
      </c>
      <c r="W848" s="361">
        <f>SUM(W849:W851)</f>
        <v>0</v>
      </c>
      <c r="X848" s="207">
        <f t="shared" si="135"/>
        <v>0</v>
      </c>
    </row>
    <row r="849" spans="1:24" ht="18.600000000000001" hidden="1" thickBot="1">
      <c r="A849" s="148">
        <v>745</v>
      </c>
      <c r="B849" s="52"/>
      <c r="C849" s="53">
        <v>5701</v>
      </c>
      <c r="D849" s="54" t="s">
        <v>259</v>
      </c>
      <c r="E849" s="426"/>
      <c r="F849" s="424"/>
      <c r="G849" s="362"/>
      <c r="H849" s="362"/>
      <c r="I849" s="130"/>
      <c r="J849" s="128" t="str">
        <f t="shared" si="133"/>
        <v/>
      </c>
      <c r="K849" s="129"/>
      <c r="L849" s="363"/>
      <c r="M849" s="364"/>
      <c r="N849" s="231">
        <f t="shared" si="134"/>
        <v>0</v>
      </c>
      <c r="O849" s="348">
        <f>L849+M849-N849</f>
        <v>0</v>
      </c>
      <c r="P849" s="129"/>
      <c r="Q849" s="363"/>
      <c r="R849" s="364"/>
      <c r="S849" s="355">
        <f>+IF(+(L849+M849)&gt;=I849,+M849,+(+I849-L849))</f>
        <v>0</v>
      </c>
      <c r="T849" s="209">
        <f>Q849+R849-S849</f>
        <v>0</v>
      </c>
      <c r="U849" s="364"/>
      <c r="V849" s="364"/>
      <c r="W849" s="140"/>
      <c r="X849" s="207">
        <f t="shared" si="135"/>
        <v>0</v>
      </c>
    </row>
    <row r="850" spans="1:24" ht="18.600000000000001" hidden="1" thickBot="1">
      <c r="A850" s="147">
        <v>750</v>
      </c>
      <c r="B850" s="52"/>
      <c r="C850" s="57">
        <v>5702</v>
      </c>
      <c r="D850" s="58" t="s">
        <v>260</v>
      </c>
      <c r="E850" s="426"/>
      <c r="F850" s="424"/>
      <c r="G850" s="362"/>
      <c r="H850" s="362"/>
      <c r="I850" s="130"/>
      <c r="J850" s="128" t="str">
        <f t="shared" si="133"/>
        <v/>
      </c>
      <c r="K850" s="129"/>
      <c r="L850" s="363"/>
      <c r="M850" s="364"/>
      <c r="N850" s="231">
        <f t="shared" si="134"/>
        <v>0</v>
      </c>
      <c r="O850" s="348">
        <f>L850+M850-N850</f>
        <v>0</v>
      </c>
      <c r="P850" s="129"/>
      <c r="Q850" s="363"/>
      <c r="R850" s="364"/>
      <c r="S850" s="355">
        <f>+IF(+(L850+M850)&gt;=I850,+M850,+(+I850-L850))</f>
        <v>0</v>
      </c>
      <c r="T850" s="209">
        <f>Q850+R850-S850</f>
        <v>0</v>
      </c>
      <c r="U850" s="364"/>
      <c r="V850" s="364"/>
      <c r="W850" s="140"/>
      <c r="X850" s="207">
        <f t="shared" si="135"/>
        <v>0</v>
      </c>
    </row>
    <row r="851" spans="1:24" ht="18.600000000000001" hidden="1" thickBot="1">
      <c r="A851" s="148">
        <v>755</v>
      </c>
      <c r="B851" s="6"/>
      <c r="C851" s="59">
        <v>4071</v>
      </c>
      <c r="D851" s="402" t="s">
        <v>261</v>
      </c>
      <c r="E851" s="378"/>
      <c r="F851" s="390"/>
      <c r="G851" s="162"/>
      <c r="H851" s="162"/>
      <c r="I851" s="130"/>
      <c r="J851" s="128" t="str">
        <f t="shared" si="133"/>
        <v/>
      </c>
      <c r="K851" s="129"/>
      <c r="L851" s="233"/>
      <c r="M851" s="215"/>
      <c r="N851" s="215"/>
      <c r="O851" s="365"/>
      <c r="P851" s="129"/>
      <c r="Q851" s="210"/>
      <c r="R851" s="215"/>
      <c r="S851" s="215"/>
      <c r="T851" s="215"/>
      <c r="U851" s="215"/>
      <c r="V851" s="215"/>
      <c r="W851" s="349"/>
      <c r="X851" s="207">
        <f t="shared" si="135"/>
        <v>0</v>
      </c>
    </row>
    <row r="852" spans="1:24" ht="36" hidden="1" customHeight="1">
      <c r="A852" s="148">
        <v>760</v>
      </c>
      <c r="B852" s="49"/>
      <c r="C852" s="60"/>
      <c r="D852" s="235"/>
      <c r="E852" s="134"/>
      <c r="F852" s="134"/>
      <c r="G852" s="134"/>
      <c r="H852" s="134"/>
      <c r="I852" s="135"/>
      <c r="J852" s="128" t="str">
        <f t="shared" si="133"/>
        <v/>
      </c>
      <c r="K852" s="129"/>
      <c r="L852" s="366"/>
      <c r="M852" s="367"/>
      <c r="N852" s="222"/>
      <c r="O852" s="223"/>
      <c r="P852" s="129"/>
      <c r="Q852" s="366"/>
      <c r="R852" s="367"/>
      <c r="S852" s="222"/>
      <c r="T852" s="222"/>
      <c r="U852" s="367"/>
      <c r="V852" s="222"/>
      <c r="W852" s="223"/>
      <c r="X852" s="223"/>
    </row>
    <row r="853" spans="1:24" ht="18.600000000000001" hidden="1" thickBot="1">
      <c r="A853" s="147">
        <v>765</v>
      </c>
      <c r="B853" s="368">
        <v>98</v>
      </c>
      <c r="C853" s="733" t="s">
        <v>262</v>
      </c>
      <c r="D853" s="734"/>
      <c r="E853" s="381"/>
      <c r="F853" s="384"/>
      <c r="G853" s="143"/>
      <c r="H853" s="143"/>
      <c r="I853" s="130"/>
      <c r="J853" s="128" t="str">
        <f t="shared" si="133"/>
        <v/>
      </c>
      <c r="K853" s="129"/>
      <c r="L853" s="354"/>
      <c r="M853" s="141"/>
      <c r="N853" s="213">
        <f t="shared" si="134"/>
        <v>0</v>
      </c>
      <c r="O853" s="348">
        <f>L853+M853-N853</f>
        <v>0</v>
      </c>
      <c r="P853" s="129"/>
      <c r="Q853" s="354"/>
      <c r="R853" s="141"/>
      <c r="S853" s="355">
        <f>+IF(+(L853+M853)&gt;=I853,+M853,+(+I853-L853))</f>
        <v>0</v>
      </c>
      <c r="T853" s="209">
        <f>Q853+R853-S853</f>
        <v>0</v>
      </c>
      <c r="U853" s="141"/>
      <c r="V853" s="141"/>
      <c r="W853" s="140"/>
      <c r="X853" s="207">
        <f t="shared" si="135"/>
        <v>0</v>
      </c>
    </row>
    <row r="854" spans="1:24" ht="16.8" hidden="1" thickBot="1">
      <c r="A854" s="147">
        <v>775</v>
      </c>
      <c r="B854" s="61"/>
      <c r="C854" s="237" t="s">
        <v>263</v>
      </c>
      <c r="D854" s="238"/>
      <c r="E854" s="314"/>
      <c r="F854" s="314"/>
      <c r="G854" s="314"/>
      <c r="H854" s="314"/>
      <c r="I854" s="239"/>
      <c r="J854" s="128" t="str">
        <f t="shared" si="133"/>
        <v/>
      </c>
      <c r="K854" s="129"/>
      <c r="L854" s="240"/>
      <c r="M854" s="241"/>
      <c r="N854" s="241"/>
      <c r="O854" s="242"/>
      <c r="P854" s="129"/>
      <c r="Q854" s="240"/>
      <c r="R854" s="241"/>
      <c r="S854" s="241"/>
      <c r="T854" s="241"/>
      <c r="U854" s="241"/>
      <c r="V854" s="241"/>
      <c r="W854" s="242"/>
      <c r="X854" s="242"/>
    </row>
    <row r="855" spans="1:24" ht="16.8" hidden="1" thickBot="1">
      <c r="A855" s="148">
        <v>780</v>
      </c>
      <c r="B855" s="61"/>
      <c r="C855" s="243" t="s">
        <v>264</v>
      </c>
      <c r="D855" s="235"/>
      <c r="E855" s="302"/>
      <c r="F855" s="302"/>
      <c r="G855" s="302"/>
      <c r="H855" s="302"/>
      <c r="I855" s="200"/>
      <c r="J855" s="128" t="str">
        <f t="shared" si="133"/>
        <v/>
      </c>
      <c r="K855" s="129"/>
      <c r="L855" s="244"/>
      <c r="M855" s="245"/>
      <c r="N855" s="245"/>
      <c r="O855" s="246"/>
      <c r="P855" s="129"/>
      <c r="Q855" s="244"/>
      <c r="R855" s="245"/>
      <c r="S855" s="245"/>
      <c r="T855" s="245"/>
      <c r="U855" s="245"/>
      <c r="V855" s="245"/>
      <c r="W855" s="246"/>
      <c r="X855" s="246"/>
    </row>
    <row r="856" spans="1:24" ht="16.8" hidden="1" thickBot="1">
      <c r="A856" s="148">
        <v>785</v>
      </c>
      <c r="B856" s="62"/>
      <c r="C856" s="247" t="s">
        <v>265</v>
      </c>
      <c r="D856" s="248"/>
      <c r="E856" s="315"/>
      <c r="F856" s="315"/>
      <c r="G856" s="315"/>
      <c r="H856" s="315"/>
      <c r="I856" s="202"/>
      <c r="J856" s="128" t="str">
        <f t="shared" si="133"/>
        <v/>
      </c>
      <c r="K856" s="129"/>
      <c r="L856" s="249"/>
      <c r="M856" s="250"/>
      <c r="N856" s="250"/>
      <c r="O856" s="251"/>
      <c r="P856" s="129"/>
      <c r="Q856" s="249"/>
      <c r="R856" s="250"/>
      <c r="S856" s="250"/>
      <c r="T856" s="250"/>
      <c r="U856" s="250"/>
      <c r="V856" s="250"/>
      <c r="W856" s="251"/>
      <c r="X856" s="251"/>
    </row>
    <row r="857" spans="1:24" ht="18.600000000000001" thickBot="1">
      <c r="A857" s="148">
        <v>790</v>
      </c>
      <c r="B857" s="63"/>
      <c r="C857" s="32" t="s">
        <v>484</v>
      </c>
      <c r="D857" s="64" t="s">
        <v>266</v>
      </c>
      <c r="E857" s="165">
        <f>SUM(E745,E748,E754,E760,E761,E779,E783,E789,E792,E793,E794,E795,E796,E803,E810,E811,E812,E813,E820,E824,E825,E826,E827,E830,E831,E839,E842,E843,E848)+E853</f>
        <v>0</v>
      </c>
      <c r="F857" s="165">
        <f>SUM(F745,F748,F754,F760,F761,F779,F783,F789,F792,F793,F794,F795,F796,F803,F810,F811,F812,F813,F820,F824,F825,F826,F827,F830,F831,F839,F842,F843,F848)+F853</f>
        <v>49800</v>
      </c>
      <c r="G857" s="165">
        <f>SUM(G745,G748,G754,G760,G761,G779,G783,G789,G792,G793,G794,G795,G796,G803,G810,G811,G812,G813,G820,G824,G825,G826,G827,G830,G831,G839,G842,G843,G848)+G853</f>
        <v>45300</v>
      </c>
      <c r="H857" s="165">
        <f>SUM(H745,H748,H754,H760,H761,H779,H783,H789,H792,H793,H794,H795,H796,H803,H810,H811,H812,H813,H820,H824,H825,H826,H827,H830,H831,H839,H842,H843,H848)+H853</f>
        <v>45300</v>
      </c>
      <c r="I857" s="165">
        <f>SUM(I745,I748,I754,I760,I761,I779,I783,I789,I792,I793,I794,I795,I796,I803,I810,I811,I812,I813,I820,I824,I825,I826,I827,I830,I831,I839,I842,I843,I848)+I853</f>
        <v>45800</v>
      </c>
      <c r="J857" s="128">
        <f t="shared" si="133"/>
        <v>1</v>
      </c>
      <c r="K857" s="369" t="str">
        <f>LEFT(C742,1)</f>
        <v/>
      </c>
      <c r="L857" s="165">
        <f>SUM(L745,L748,L754,L760,L761,L779,L783,L789,L792,L793,L794,L795,L796,L803,L810,L811,L812,L813,L820,L824,L825,L826,L827,L830,L831,L839,L842,L843,L848)+L853</f>
        <v>0</v>
      </c>
      <c r="M857" s="165">
        <f>SUM(M745,M748,M754,M760,M761,M779,M783,M789,M792,M793,M794,M795,M796,M803,M810,M811,M812,M813,M820,M824,M825,M826,M827,M830,M831,M839,M842,M843,M848)+M853</f>
        <v>0</v>
      </c>
      <c r="N857" s="165">
        <f>SUM(N745,N748,N754,N760,N761,N779,N783,N789,N792,N793,N794,N795,N796,N803,N810,N811,N812,N813,N820,N824,N825,N826,N827,N830,N831,N839,N842,N843,N848)+N853</f>
        <v>45800</v>
      </c>
      <c r="O857" s="165">
        <f>SUM(O745,O748,O754,O760,O761,O779,O783,O789,O792,O793,O794,O795,O796,O803,O810,O811,O812,O813,O820,O824,O825,O826,O827,O830,O831,O839,O842,O843,O848)+O853</f>
        <v>-45800</v>
      </c>
      <c r="P857" s="103"/>
      <c r="Q857" s="165">
        <f t="shared" ref="Q857:V857" si="150">SUM(Q745,Q748,Q754,Q760,Q761,Q779,Q783,Q789,Q792,Q793,Q794,Q795,Q796,Q803,Q810,Q811,Q812,Q813,Q820,Q824,Q825,Q826,Q827,Q830,Q831,Q839,Q842,Q843,Q848)+Q853</f>
        <v>0</v>
      </c>
      <c r="R857" s="165">
        <f t="shared" si="150"/>
        <v>0</v>
      </c>
      <c r="S857" s="165">
        <f t="shared" si="150"/>
        <v>29000</v>
      </c>
      <c r="T857" s="165">
        <f t="shared" si="150"/>
        <v>-29000</v>
      </c>
      <c r="U857" s="165">
        <f t="shared" si="150"/>
        <v>0</v>
      </c>
      <c r="V857" s="165">
        <f t="shared" si="150"/>
        <v>0</v>
      </c>
      <c r="W857" s="165">
        <f>SUM(W745,W748,W754,W760,W761,W779,W783,W789,W792,W793,W794,W795,W796,W803,W810,W811,W812,W813,W820,W824,W825,W826,W827,W830,W831,W839,W842,W843,W848)+W853</f>
        <v>0</v>
      </c>
      <c r="X857" s="207">
        <f>T857-U857-V857-W857</f>
        <v>-29000</v>
      </c>
    </row>
    <row r="858" spans="1:24">
      <c r="A858" s="148">
        <v>795</v>
      </c>
      <c r="B858" s="617" t="s">
        <v>809</v>
      </c>
      <c r="C858" s="65"/>
      <c r="H858" s="96"/>
      <c r="I858" s="100"/>
      <c r="J858" s="102">
        <f>J857</f>
        <v>1</v>
      </c>
      <c r="P858" s="321"/>
      <c r="X858" s="321"/>
    </row>
    <row r="859" spans="1:24">
      <c r="A859" s="147">
        <v>805</v>
      </c>
      <c r="B859" s="311"/>
      <c r="C859" s="311"/>
      <c r="D859" s="312"/>
      <c r="E859" s="311"/>
      <c r="F859" s="311"/>
      <c r="G859" s="311"/>
      <c r="H859" s="311"/>
      <c r="I859" s="313"/>
      <c r="J859" s="102">
        <f>J857</f>
        <v>1</v>
      </c>
      <c r="L859" s="311"/>
      <c r="M859" s="311"/>
      <c r="N859" s="313"/>
      <c r="O859" s="313"/>
      <c r="P859" s="313"/>
      <c r="Q859" s="311"/>
      <c r="R859" s="311"/>
      <c r="S859" s="313"/>
      <c r="T859" s="313"/>
      <c r="U859" s="311"/>
      <c r="V859" s="313"/>
      <c r="W859" s="313"/>
      <c r="X859" s="313"/>
    </row>
    <row r="860" spans="1:24">
      <c r="A860" s="148">
        <v>810</v>
      </c>
      <c r="E860" s="167"/>
      <c r="F860" s="167"/>
      <c r="G860" s="167"/>
      <c r="H860" s="167"/>
      <c r="I860" s="173"/>
      <c r="J860" s="102">
        <f>(IF($E990&lt;&gt;0,$J$2,IF($I990&lt;&gt;0,$J$2,"")))</f>
        <v>1</v>
      </c>
      <c r="L860" s="167"/>
      <c r="M860" s="167"/>
      <c r="N860" s="173"/>
      <c r="O860" s="173"/>
      <c r="P860" s="173"/>
      <c r="Q860" s="167"/>
      <c r="R860" s="167"/>
      <c r="S860" s="173"/>
      <c r="T860" s="173"/>
      <c r="U860" s="167"/>
      <c r="V860" s="173"/>
      <c r="W860" s="173"/>
      <c r="X860" s="321"/>
    </row>
    <row r="861" spans="1:24">
      <c r="A861" s="148">
        <v>815</v>
      </c>
      <c r="C861" s="108"/>
      <c r="D861" s="109"/>
      <c r="E861" s="167"/>
      <c r="F861" s="167"/>
      <c r="G861" s="167"/>
      <c r="H861" s="167"/>
      <c r="I861" s="173"/>
      <c r="J861" s="102">
        <f>(IF($E990&lt;&gt;0,$J$2,IF($I990&lt;&gt;0,$J$2,"")))</f>
        <v>1</v>
      </c>
      <c r="L861" s="167"/>
      <c r="M861" s="167"/>
      <c r="N861" s="173"/>
      <c r="O861" s="173"/>
      <c r="P861" s="173"/>
      <c r="Q861" s="167"/>
      <c r="R861" s="167"/>
      <c r="S861" s="173"/>
      <c r="T861" s="173"/>
      <c r="U861" s="167"/>
      <c r="V861" s="173"/>
      <c r="W861" s="173"/>
      <c r="X861" s="321"/>
    </row>
    <row r="862" spans="1:24">
      <c r="A862" s="154">
        <v>525</v>
      </c>
      <c r="B862" s="750" t="str">
        <f>$B$7</f>
        <v>ПРОГНОЗА ЗА ПЕРИОДА 2015-2017 г. НА ПОСТЪПЛЕНИЯТА ОТ МЕСТНИ ПРИХОДИ  И НА РАЗХОДИТЕ ЗА МЕСТНИ ДЕЙНОСТИ</v>
      </c>
      <c r="C862" s="751"/>
      <c r="D862" s="751"/>
      <c r="E862" s="167"/>
      <c r="F862" s="167"/>
      <c r="G862" s="167"/>
      <c r="H862" s="167"/>
      <c r="I862" s="173"/>
      <c r="J862" s="102">
        <f>(IF($E990&lt;&gt;0,$J$2,IF($I990&lt;&gt;0,$J$2,"")))</f>
        <v>1</v>
      </c>
      <c r="L862" s="167"/>
      <c r="M862" s="167"/>
      <c r="N862" s="173"/>
      <c r="O862" s="173"/>
      <c r="P862" s="173"/>
      <c r="Q862" s="167"/>
      <c r="R862" s="167"/>
      <c r="S862" s="173"/>
      <c r="T862" s="173"/>
      <c r="U862" s="167"/>
      <c r="V862" s="173"/>
      <c r="W862" s="173"/>
      <c r="X862" s="321"/>
    </row>
    <row r="863" spans="1:24">
      <c r="A863" s="147">
        <v>820</v>
      </c>
      <c r="C863" s="108"/>
      <c r="D863" s="109"/>
      <c r="E863" s="168" t="s">
        <v>1663</v>
      </c>
      <c r="F863" s="168" t="s">
        <v>770</v>
      </c>
      <c r="G863" s="167"/>
      <c r="H863" s="167"/>
      <c r="I863" s="173"/>
      <c r="J863" s="102">
        <f>(IF($E990&lt;&gt;0,$J$2,IF($I990&lt;&gt;0,$J$2,"")))</f>
        <v>1</v>
      </c>
      <c r="L863" s="167"/>
      <c r="M863" s="167"/>
      <c r="N863" s="173"/>
      <c r="O863" s="173"/>
      <c r="P863" s="173"/>
      <c r="Q863" s="167"/>
      <c r="R863" s="167"/>
      <c r="S863" s="173"/>
      <c r="T863" s="173"/>
      <c r="U863" s="167"/>
      <c r="V863" s="173"/>
      <c r="W863" s="173"/>
      <c r="X863" s="321"/>
    </row>
    <row r="864" spans="1:24">
      <c r="A864" s="148">
        <v>821</v>
      </c>
      <c r="B864" s="752" t="str">
        <f>$B$9</f>
        <v xml:space="preserve">       ОБЩИНА  МАДЖАРОВО</v>
      </c>
      <c r="C864" s="751"/>
      <c r="D864" s="751"/>
      <c r="E864" s="169">
        <f>$E$9</f>
        <v>41640</v>
      </c>
      <c r="F864" s="170">
        <f>$F$9</f>
        <v>43100</v>
      </c>
      <c r="G864" s="167"/>
      <c r="H864" s="167"/>
      <c r="I864" s="173"/>
      <c r="J864" s="102">
        <f>(IF($E990&lt;&gt;0,$J$2,IF($I990&lt;&gt;0,$J$2,"")))</f>
        <v>1</v>
      </c>
      <c r="L864" s="167"/>
      <c r="M864" s="167"/>
      <c r="N864" s="173"/>
      <c r="O864" s="173"/>
      <c r="P864" s="173"/>
      <c r="Q864" s="167"/>
      <c r="R864" s="167"/>
      <c r="S864" s="173"/>
      <c r="T864" s="173"/>
      <c r="U864" s="167"/>
      <c r="V864" s="173"/>
      <c r="W864" s="173"/>
      <c r="X864" s="321"/>
    </row>
    <row r="865" spans="1:24">
      <c r="A865" s="148">
        <v>822</v>
      </c>
      <c r="B865" s="111" t="str">
        <f>$B$10</f>
        <v>(наименование на разпоредителя с бюджет)</v>
      </c>
      <c r="E865" s="167"/>
      <c r="F865" s="171">
        <f>$F$10</f>
        <v>2017</v>
      </c>
      <c r="G865" s="167"/>
      <c r="H865" s="167"/>
      <c r="I865" s="173"/>
      <c r="J865" s="102">
        <f>(IF($E990&lt;&gt;0,$J$2,IF($I990&lt;&gt;0,$J$2,"")))</f>
        <v>1</v>
      </c>
      <c r="L865" s="167"/>
      <c r="M865" s="167"/>
      <c r="N865" s="173"/>
      <c r="O865" s="173"/>
      <c r="P865" s="173"/>
      <c r="Q865" s="167"/>
      <c r="R865" s="167"/>
      <c r="S865" s="173"/>
      <c r="T865" s="173"/>
      <c r="U865" s="167"/>
      <c r="V865" s="173"/>
      <c r="W865" s="173"/>
      <c r="X865" s="321"/>
    </row>
    <row r="866" spans="1:24" ht="16.2" thickBot="1">
      <c r="A866" s="148">
        <v>823</v>
      </c>
      <c r="B866" s="111"/>
      <c r="E866" s="172"/>
      <c r="F866" s="167"/>
      <c r="G866" s="167"/>
      <c r="H866" s="167"/>
      <c r="I866" s="173"/>
      <c r="J866" s="102">
        <f>(IF($E990&lt;&gt;0,$J$2,IF($I990&lt;&gt;0,$J$2,"")))</f>
        <v>1</v>
      </c>
      <c r="L866" s="167"/>
      <c r="M866" s="167"/>
      <c r="N866" s="173"/>
      <c r="O866" s="173"/>
      <c r="P866" s="173"/>
      <c r="Q866" s="167"/>
      <c r="R866" s="167"/>
      <c r="S866" s="173"/>
      <c r="T866" s="173"/>
      <c r="U866" s="167"/>
      <c r="V866" s="173"/>
      <c r="W866" s="173"/>
      <c r="X866" s="321"/>
    </row>
    <row r="867" spans="1:24" ht="16.8" thickTop="1" thickBot="1">
      <c r="A867" s="148">
        <v>825</v>
      </c>
      <c r="B867" s="752" t="str">
        <f>$B$12</f>
        <v>Маджарово</v>
      </c>
      <c r="C867" s="751"/>
      <c r="D867" s="751"/>
      <c r="E867" s="167" t="s">
        <v>1664</v>
      </c>
      <c r="F867" s="174" t="str">
        <f>$F$12</f>
        <v>7604</v>
      </c>
      <c r="G867" s="167"/>
      <c r="H867" s="167"/>
      <c r="I867" s="173"/>
      <c r="J867" s="102">
        <f>(IF($E990&lt;&gt;0,$J$2,IF($I990&lt;&gt;0,$J$2,"")))</f>
        <v>1</v>
      </c>
      <c r="L867" s="167"/>
      <c r="M867" s="167"/>
      <c r="N867" s="173"/>
      <c r="O867" s="173"/>
      <c r="P867" s="173"/>
      <c r="Q867" s="167"/>
      <c r="R867" s="167"/>
      <c r="S867" s="173"/>
      <c r="T867" s="173"/>
      <c r="U867" s="167"/>
      <c r="V867" s="173"/>
      <c r="W867" s="173"/>
      <c r="X867" s="321"/>
    </row>
    <row r="868" spans="1:24" ht="16.2" thickTop="1">
      <c r="A868" s="148"/>
      <c r="B868" s="111" t="str">
        <f>$B$13</f>
        <v>(наименование на първостепенния разпоредител с бюджет)</v>
      </c>
      <c r="E868" s="172" t="s">
        <v>1665</v>
      </c>
      <c r="F868" s="167"/>
      <c r="G868" s="167"/>
      <c r="H868" s="167"/>
      <c r="I868" s="173"/>
      <c r="J868" s="102">
        <f>(IF($E990&lt;&gt;0,$J$2,IF($I990&lt;&gt;0,$J$2,"")))</f>
        <v>1</v>
      </c>
      <c r="L868" s="167"/>
      <c r="M868" s="167"/>
      <c r="N868" s="173"/>
      <c r="O868" s="173"/>
      <c r="P868" s="173"/>
      <c r="Q868" s="167"/>
      <c r="R868" s="167"/>
      <c r="S868" s="173"/>
      <c r="T868" s="173"/>
      <c r="U868" s="167"/>
      <c r="V868" s="173"/>
      <c r="W868" s="173"/>
      <c r="X868" s="321"/>
    </row>
    <row r="869" spans="1:24">
      <c r="A869" s="148"/>
      <c r="B869" s="111"/>
      <c r="D869" s="166"/>
      <c r="E869" s="166"/>
      <c r="F869" s="166"/>
      <c r="G869" s="166"/>
      <c r="H869" s="166"/>
      <c r="I869" s="302"/>
      <c r="J869" s="102">
        <f>(IF($E990&lt;&gt;0,$J$2,IF($I990&lt;&gt;0,$J$2,"")))</f>
        <v>1</v>
      </c>
      <c r="L869" s="167"/>
      <c r="M869" s="167"/>
      <c r="N869" s="173"/>
      <c r="O869" s="173"/>
      <c r="P869" s="173"/>
      <c r="Q869" s="167"/>
      <c r="R869" s="167"/>
      <c r="S869" s="173"/>
      <c r="T869" s="173"/>
      <c r="U869" s="167"/>
      <c r="V869" s="173"/>
      <c r="W869" s="173"/>
      <c r="X869" s="321"/>
    </row>
    <row r="870" spans="1:24" ht="16.8" thickBot="1">
      <c r="A870" s="148"/>
      <c r="C870" s="108"/>
      <c r="D870" s="109"/>
      <c r="E870" s="167"/>
      <c r="F870" s="172"/>
      <c r="G870" s="172"/>
      <c r="H870" s="172"/>
      <c r="I870" s="176" t="s">
        <v>1666</v>
      </c>
      <c r="J870" s="102">
        <f>(IF($E990&lt;&gt;0,$J$2,IF($I990&lt;&gt;0,$J$2,"")))</f>
        <v>1</v>
      </c>
      <c r="L870" s="175" t="s">
        <v>993</v>
      </c>
      <c r="M870" s="167"/>
      <c r="N870" s="173"/>
      <c r="O870" s="176" t="s">
        <v>1666</v>
      </c>
      <c r="P870" s="173"/>
      <c r="Q870" s="175" t="s">
        <v>994</v>
      </c>
      <c r="R870" s="167"/>
      <c r="S870" s="173"/>
      <c r="T870" s="176" t="s">
        <v>1666</v>
      </c>
      <c r="U870" s="167"/>
      <c r="V870" s="173"/>
      <c r="W870" s="176" t="s">
        <v>1666</v>
      </c>
      <c r="X870" s="321"/>
    </row>
    <row r="871" spans="1:24" ht="18.600000000000001" thickBot="1">
      <c r="A871" s="148"/>
      <c r="B871" s="602"/>
      <c r="C871" s="316"/>
      <c r="D871" s="593" t="s">
        <v>806</v>
      </c>
      <c r="E871" s="642" t="s">
        <v>807</v>
      </c>
      <c r="F871" s="642" t="s">
        <v>771</v>
      </c>
      <c r="G871" s="643" t="s">
        <v>772</v>
      </c>
      <c r="H871" s="664" t="s">
        <v>773</v>
      </c>
      <c r="I871" s="643" t="s">
        <v>773</v>
      </c>
      <c r="J871" s="102">
        <f>(IF($E990&lt;&gt;0,$J$2,IF($I990&lt;&gt;0,$J$2,"")))</f>
        <v>1</v>
      </c>
      <c r="L871" s="753" t="s">
        <v>689</v>
      </c>
      <c r="M871" s="753" t="s">
        <v>690</v>
      </c>
      <c r="N871" s="743" t="s">
        <v>691</v>
      </c>
      <c r="O871" s="743" t="s">
        <v>995</v>
      </c>
      <c r="P871" s="103"/>
      <c r="Q871" s="743" t="s">
        <v>692</v>
      </c>
      <c r="R871" s="743" t="s">
        <v>693</v>
      </c>
      <c r="S871" s="743" t="s">
        <v>715</v>
      </c>
      <c r="T871" s="743" t="s">
        <v>996</v>
      </c>
      <c r="U871" s="329" t="s">
        <v>997</v>
      </c>
      <c r="V871" s="330"/>
      <c r="W871" s="331"/>
      <c r="X871" s="726"/>
    </row>
    <row r="872" spans="1:24" ht="55.95" customHeight="1" thickBot="1">
      <c r="A872" s="148"/>
      <c r="B872" s="71" t="s">
        <v>860</v>
      </c>
      <c r="C872" s="72" t="s">
        <v>1669</v>
      </c>
      <c r="D872" s="603" t="s">
        <v>301</v>
      </c>
      <c r="E872" s="644">
        <v>2013</v>
      </c>
      <c r="F872" s="709">
        <v>2014</v>
      </c>
      <c r="G872" s="709">
        <v>2015</v>
      </c>
      <c r="H872" s="709">
        <v>2016</v>
      </c>
      <c r="I872" s="709">
        <v>2017</v>
      </c>
      <c r="J872" s="102">
        <f>(IF($E990&lt;&gt;0,$J$2,IF($I990&lt;&gt;0,$J$2,"")))</f>
        <v>1</v>
      </c>
      <c r="L872" s="754"/>
      <c r="M872" s="755"/>
      <c r="N872" s="754"/>
      <c r="O872" s="755"/>
      <c r="P872" s="103"/>
      <c r="Q872" s="744"/>
      <c r="R872" s="744"/>
      <c r="S872" s="744"/>
      <c r="T872" s="744"/>
      <c r="U872" s="332">
        <v>2014</v>
      </c>
      <c r="V872" s="332">
        <v>2015</v>
      </c>
      <c r="W872" s="332" t="s">
        <v>1214</v>
      </c>
      <c r="X872" s="333" t="s">
        <v>998</v>
      </c>
    </row>
    <row r="873" spans="1:24" ht="69" customHeight="1" thickBot="1">
      <c r="A873" s="148"/>
      <c r="B873" s="594"/>
      <c r="C873" s="316"/>
      <c r="D873" s="188" t="s">
        <v>487</v>
      </c>
      <c r="E873" s="189"/>
      <c r="F873" s="189"/>
      <c r="G873" s="189"/>
      <c r="H873" s="189"/>
      <c r="I873" s="439"/>
      <c r="J873" s="102">
        <f>(IF($E990&lt;&gt;0,$J$2,IF($I990&lt;&gt;0,$J$2,"")))</f>
        <v>1</v>
      </c>
      <c r="L873" s="190" t="s">
        <v>999</v>
      </c>
      <c r="M873" s="190" t="s">
        <v>1000</v>
      </c>
      <c r="N873" s="191" t="s">
        <v>1001</v>
      </c>
      <c r="O873" s="191" t="s">
        <v>1002</v>
      </c>
      <c r="P873" s="103"/>
      <c r="Q873" s="592" t="s">
        <v>1003</v>
      </c>
      <c r="R873" s="592" t="s">
        <v>1004</v>
      </c>
      <c r="S873" s="592" t="s">
        <v>1005</v>
      </c>
      <c r="T873" s="592" t="s">
        <v>1006</v>
      </c>
      <c r="U873" s="592" t="s">
        <v>269</v>
      </c>
      <c r="V873" s="592" t="s">
        <v>270</v>
      </c>
      <c r="W873" s="592" t="s">
        <v>271</v>
      </c>
      <c r="X873" s="334" t="s">
        <v>272</v>
      </c>
    </row>
    <row r="874" spans="1:24" ht="121.8">
      <c r="A874" s="148"/>
      <c r="B874" s="121"/>
      <c r="C874" s="655">
        <v>401</v>
      </c>
      <c r="D874" s="656" t="s">
        <v>804</v>
      </c>
      <c r="E874" s="285"/>
      <c r="F874" s="285"/>
      <c r="G874" s="285"/>
      <c r="H874" s="285"/>
      <c r="I874" s="196"/>
      <c r="J874" s="102">
        <f>(IF($E990&lt;&gt;0,$J$2,IF($I990&lt;&gt;0,$J$2,"")))</f>
        <v>1</v>
      </c>
      <c r="L874" s="335" t="s">
        <v>273</v>
      </c>
      <c r="M874" s="335" t="s">
        <v>273</v>
      </c>
      <c r="N874" s="335" t="s">
        <v>274</v>
      </c>
      <c r="O874" s="335" t="s">
        <v>275</v>
      </c>
      <c r="P874" s="103"/>
      <c r="Q874" s="335" t="s">
        <v>273</v>
      </c>
      <c r="R874" s="335" t="s">
        <v>273</v>
      </c>
      <c r="S874" s="335" t="s">
        <v>302</v>
      </c>
      <c r="T874" s="335" t="s">
        <v>277</v>
      </c>
      <c r="U874" s="335" t="s">
        <v>273</v>
      </c>
      <c r="V874" s="335" t="s">
        <v>273</v>
      </c>
      <c r="W874" s="335" t="s">
        <v>273</v>
      </c>
      <c r="X874" s="199" t="s">
        <v>278</v>
      </c>
    </row>
    <row r="875" spans="1:24" ht="17.399999999999999">
      <c r="A875" s="148"/>
      <c r="B875" s="657"/>
      <c r="C875" s="122"/>
      <c r="D875" s="658"/>
      <c r="E875" s="285"/>
      <c r="F875" s="285"/>
      <c r="G875" s="285"/>
      <c r="H875" s="285"/>
      <c r="I875" s="196"/>
      <c r="J875" s="102">
        <f>(IF($E990&lt;&gt;0,$J$2,IF($I990&lt;&gt;0,$J$2,"")))</f>
        <v>1</v>
      </c>
      <c r="L875" s="336"/>
      <c r="M875" s="336"/>
      <c r="N875" s="246"/>
      <c r="O875" s="337"/>
      <c r="P875" s="103"/>
      <c r="Q875" s="336"/>
      <c r="R875" s="336"/>
      <c r="S875" s="246"/>
      <c r="T875" s="337"/>
      <c r="U875" s="336"/>
      <c r="V875" s="246"/>
      <c r="W875" s="337"/>
      <c r="X875" s="338"/>
    </row>
    <row r="876" spans="1:24" ht="18">
      <c r="A876" s="148"/>
      <c r="B876" s="339"/>
      <c r="C876" s="122"/>
      <c r="D876" s="659" t="str">
        <f ca="1">IF(ISBLANK(INDIRECT(CONCATENATE("$C",ROW()-2)))=TRUE,"Изберете група",IF(ISERROR(VLOOKUP(INDIRECT(CONCATENATE("$C",ROW()-2)),Groups!$A$1:$B$26,2,FALSE))=TRUE,"НЕВАЛИДЕН КОД НА ГРУПА",VLOOKUP(INDIRECT(CONCATENATE("$C",ROW()-2)),Groups!$A$1:$B$26,2,FALSE)))</f>
        <v>Здравеопазване</v>
      </c>
      <c r="E876" s="285"/>
      <c r="F876" s="285"/>
      <c r="G876" s="285"/>
      <c r="H876" s="285"/>
      <c r="I876" s="196"/>
      <c r="J876" s="102">
        <f>(IF($E990&lt;&gt;0,$J$2,IF($I990&lt;&gt;0,$J$2,"")))</f>
        <v>1</v>
      </c>
      <c r="L876" s="336"/>
      <c r="M876" s="336"/>
      <c r="N876" s="246"/>
      <c r="O876" s="340">
        <f>SUMIF(O879:O880,"&lt;0")+SUMIF(O882:O886,"&lt;0")+SUMIF(O888:O893,"&lt;0")+SUMIF(O895:O911,"&lt;0")+SUMIF(O917:O921,"&lt;0")+SUMIF(O923:O928,"&lt;0")+SUMIF(O930:O935,"&lt;0")+SUMIF(O943:O944,"&lt;0")+SUMIF(O947:O952,"&lt;0")+SUMIF(O954:O959,"&lt;0")+SUMIF(O963,"&lt;0")+SUMIF(O965:O971,"&lt;0")+SUMIF(O973:O975,"&lt;0")+SUMIF(O977:O980,"&lt;0")+SUMIF(O982:O983,"&lt;0")+SUMIF(O986,"&lt;0")</f>
        <v>-10170</v>
      </c>
      <c r="P876" s="103"/>
      <c r="Q876" s="336"/>
      <c r="R876" s="336"/>
      <c r="S876" s="246"/>
      <c r="T876" s="340">
        <f>SUMIF(T879:T880,"&lt;0")+SUMIF(T882:T886,"&lt;0")+SUMIF(T888:T893,"&lt;0")+SUMIF(T895:T911,"&lt;0")+SUMIF(T917:T921,"&lt;0")+SUMIF(T923:T928,"&lt;0")+SUMIF(T930:T935,"&lt;0")+SUMIF(T943:T944,"&lt;0")+SUMIF(T947:T952,"&lt;0")+SUMIF(T954:T959,"&lt;0")+SUMIF(T963,"&lt;0")+SUMIF(T965:T971,"&lt;0")+SUMIF(T973:T975,"&lt;0")+SUMIF(T977:T980,"&lt;0")+SUMIF(T982:T983,"&lt;0")+SUMIF(T986,"&lt;0")</f>
        <v>-7000</v>
      </c>
      <c r="U876" s="336"/>
      <c r="V876" s="246"/>
      <c r="W876" s="337"/>
      <c r="X876" s="201"/>
    </row>
    <row r="877" spans="1:24" ht="18.600000000000001" thickBot="1">
      <c r="A877" s="148"/>
      <c r="B877" s="259"/>
      <c r="C877" s="122"/>
      <c r="D877" s="185" t="s">
        <v>805</v>
      </c>
      <c r="E877" s="285"/>
      <c r="F877" s="285"/>
      <c r="G877" s="285"/>
      <c r="H877" s="285"/>
      <c r="I877" s="196"/>
      <c r="J877" s="102">
        <f>(IF($E990&lt;&gt;0,$J$2,IF($I990&lt;&gt;0,$J$2,"")))</f>
        <v>1</v>
      </c>
      <c r="L877" s="336"/>
      <c r="M877" s="336"/>
      <c r="N877" s="246"/>
      <c r="O877" s="337"/>
      <c r="P877" s="103"/>
      <c r="Q877" s="336"/>
      <c r="R877" s="336"/>
      <c r="S877" s="246"/>
      <c r="T877" s="337"/>
      <c r="U877" s="336"/>
      <c r="V877" s="246"/>
      <c r="W877" s="337"/>
      <c r="X877" s="203"/>
    </row>
    <row r="878" spans="1:24" ht="18.600000000000001" thickBot="1">
      <c r="A878" s="148"/>
      <c r="B878" s="34">
        <v>100</v>
      </c>
      <c r="C878" s="745" t="s">
        <v>489</v>
      </c>
      <c r="D878" s="746"/>
      <c r="E878" s="406">
        <f>SUM(E879:E880)</f>
        <v>0</v>
      </c>
      <c r="F878" s="421">
        <f>SUM(F879:F880)</f>
        <v>2500</v>
      </c>
      <c r="G878" s="341">
        <f>SUM(G879:G880)</f>
        <v>2500</v>
      </c>
      <c r="H878" s="341">
        <f>SUM(H879:H880)</f>
        <v>2500</v>
      </c>
      <c r="I878" s="341">
        <f>SUM(I879:I880)</f>
        <v>2500</v>
      </c>
      <c r="J878" s="128">
        <f t="shared" ref="J878:J941" si="151">(IF($E878&lt;&gt;0,$J$2,IF($I878&lt;&gt;0,$J$2,"")))</f>
        <v>1</v>
      </c>
      <c r="K878" s="129"/>
      <c r="L878" s="204">
        <f>SUM(L879:L880)</f>
        <v>0</v>
      </c>
      <c r="M878" s="205">
        <f>SUM(M879:M880)</f>
        <v>0</v>
      </c>
      <c r="N878" s="342">
        <f>SUM(N879:N880)</f>
        <v>2500</v>
      </c>
      <c r="O878" s="343">
        <f>SUM(O879:O880)</f>
        <v>-2500</v>
      </c>
      <c r="P878" s="129"/>
      <c r="Q878" s="206"/>
      <c r="R878" s="344"/>
      <c r="S878" s="345"/>
      <c r="T878" s="344"/>
      <c r="U878" s="344"/>
      <c r="V878" s="344"/>
      <c r="W878" s="346"/>
      <c r="X878" s="207">
        <f>T878-U878-V878-W878</f>
        <v>0</v>
      </c>
    </row>
    <row r="879" spans="1:24" ht="18.600000000000001" thickBot="1">
      <c r="A879" s="148"/>
      <c r="B879" s="11"/>
      <c r="C879" s="15">
        <v>101</v>
      </c>
      <c r="D879" s="8" t="s">
        <v>490</v>
      </c>
      <c r="E879" s="378"/>
      <c r="F879" s="380">
        <v>2500</v>
      </c>
      <c r="G879" s="130">
        <v>2500</v>
      </c>
      <c r="H879" s="130">
        <v>2500</v>
      </c>
      <c r="I879" s="130">
        <v>2500</v>
      </c>
      <c r="J879" s="128">
        <f t="shared" si="151"/>
        <v>1</v>
      </c>
      <c r="K879" s="129"/>
      <c r="L879" s="347"/>
      <c r="M879" s="139"/>
      <c r="N879" s="209">
        <f>I879</f>
        <v>2500</v>
      </c>
      <c r="O879" s="348">
        <f>L879+M879-N879</f>
        <v>-2500</v>
      </c>
      <c r="P879" s="129"/>
      <c r="Q879" s="210"/>
      <c r="R879" s="215"/>
      <c r="S879" s="215"/>
      <c r="T879" s="215"/>
      <c r="U879" s="215"/>
      <c r="V879" s="215"/>
      <c r="W879" s="349"/>
      <c r="X879" s="207">
        <f t="shared" ref="X879:X942" si="152">T879-U879-V879-W879</f>
        <v>0</v>
      </c>
    </row>
    <row r="880" spans="1:24" ht="36" hidden="1" customHeight="1" thickBot="1">
      <c r="A880" s="108"/>
      <c r="B880" s="11"/>
      <c r="C880" s="7">
        <v>102</v>
      </c>
      <c r="D880" s="9" t="s">
        <v>491</v>
      </c>
      <c r="E880" s="378"/>
      <c r="F880" s="380"/>
      <c r="G880" s="130"/>
      <c r="H880" s="130"/>
      <c r="I880" s="130"/>
      <c r="J880" s="128" t="str">
        <f t="shared" si="151"/>
        <v/>
      </c>
      <c r="K880" s="129"/>
      <c r="L880" s="347"/>
      <c r="M880" s="139"/>
      <c r="N880" s="209">
        <f>I880</f>
        <v>0</v>
      </c>
      <c r="O880" s="348">
        <f t="shared" ref="O880:O921" si="153">L880+M880-N880</f>
        <v>0</v>
      </c>
      <c r="P880" s="129"/>
      <c r="Q880" s="210"/>
      <c r="R880" s="215"/>
      <c r="S880" s="215"/>
      <c r="T880" s="215"/>
      <c r="U880" s="215"/>
      <c r="V880" s="215"/>
      <c r="W880" s="349"/>
      <c r="X880" s="207">
        <f t="shared" si="152"/>
        <v>0</v>
      </c>
    </row>
    <row r="881" spans="1:24" ht="18.600000000000001" thickBot="1">
      <c r="A881" s="108"/>
      <c r="B881" s="10">
        <v>200</v>
      </c>
      <c r="C881" s="747" t="s">
        <v>492</v>
      </c>
      <c r="D881" s="747"/>
      <c r="E881" s="381">
        <f>SUM(E882:E886)</f>
        <v>0</v>
      </c>
      <c r="F881" s="211">
        <f>SUM(F882:F886)</f>
        <v>200</v>
      </c>
      <c r="G881" s="137">
        <f>SUM(G882:G886)</f>
        <v>200</v>
      </c>
      <c r="H881" s="137">
        <f>SUM(H882:H886)</f>
        <v>200</v>
      </c>
      <c r="I881" s="137">
        <f>SUM(I882:I886)</f>
        <v>200</v>
      </c>
      <c r="J881" s="128">
        <f t="shared" si="151"/>
        <v>1</v>
      </c>
      <c r="K881" s="129"/>
      <c r="L881" s="212">
        <f>SUM(L882:L886)</f>
        <v>0</v>
      </c>
      <c r="M881" s="213">
        <f>SUM(M882:M886)</f>
        <v>0</v>
      </c>
      <c r="N881" s="350">
        <f>SUM(N882:N886)</f>
        <v>200</v>
      </c>
      <c r="O881" s="351">
        <f>SUM(O882:O886)</f>
        <v>-200</v>
      </c>
      <c r="P881" s="129"/>
      <c r="Q881" s="214"/>
      <c r="R881" s="225"/>
      <c r="S881" s="225"/>
      <c r="T881" s="225"/>
      <c r="U881" s="225"/>
      <c r="V881" s="225"/>
      <c r="W881" s="352"/>
      <c r="X881" s="207">
        <f t="shared" si="152"/>
        <v>0</v>
      </c>
    </row>
    <row r="882" spans="1:24" ht="18.600000000000001" hidden="1" thickBot="1">
      <c r="A882" s="108"/>
      <c r="B882" s="14"/>
      <c r="C882" s="15">
        <v>201</v>
      </c>
      <c r="D882" s="8" t="s">
        <v>493</v>
      </c>
      <c r="E882" s="378"/>
      <c r="F882" s="380"/>
      <c r="G882" s="130"/>
      <c r="H882" s="130"/>
      <c r="I882" s="130"/>
      <c r="J882" s="128" t="str">
        <f t="shared" si="151"/>
        <v/>
      </c>
      <c r="K882" s="129"/>
      <c r="L882" s="347"/>
      <c r="M882" s="139"/>
      <c r="N882" s="209">
        <f>I882</f>
        <v>0</v>
      </c>
      <c r="O882" s="348">
        <f t="shared" si="153"/>
        <v>0</v>
      </c>
      <c r="P882" s="129"/>
      <c r="Q882" s="210"/>
      <c r="R882" s="215"/>
      <c r="S882" s="215"/>
      <c r="T882" s="215"/>
      <c r="U882" s="215"/>
      <c r="V882" s="215"/>
      <c r="W882" s="349"/>
      <c r="X882" s="207">
        <f t="shared" si="152"/>
        <v>0</v>
      </c>
    </row>
    <row r="883" spans="1:24" ht="18.600000000000001" hidden="1" thickBot="1">
      <c r="A883" s="108"/>
      <c r="B883" s="6"/>
      <c r="C883" s="7">
        <v>202</v>
      </c>
      <c r="D883" s="16" t="s">
        <v>494</v>
      </c>
      <c r="E883" s="378"/>
      <c r="F883" s="380"/>
      <c r="G883" s="130"/>
      <c r="H883" s="130"/>
      <c r="I883" s="130"/>
      <c r="J883" s="128" t="str">
        <f t="shared" si="151"/>
        <v/>
      </c>
      <c r="K883" s="129"/>
      <c r="L883" s="347"/>
      <c r="M883" s="139"/>
      <c r="N883" s="209">
        <f>I883</f>
        <v>0</v>
      </c>
      <c r="O883" s="348">
        <f t="shared" si="153"/>
        <v>0</v>
      </c>
      <c r="P883" s="129"/>
      <c r="Q883" s="210"/>
      <c r="R883" s="215"/>
      <c r="S883" s="215"/>
      <c r="T883" s="215"/>
      <c r="U883" s="215"/>
      <c r="V883" s="215"/>
      <c r="W883" s="349"/>
      <c r="X883" s="207">
        <f t="shared" si="152"/>
        <v>0</v>
      </c>
    </row>
    <row r="884" spans="1:24" ht="18.600000000000001" thickBot="1">
      <c r="A884" s="108"/>
      <c r="B884" s="24"/>
      <c r="C884" s="7">
        <v>205</v>
      </c>
      <c r="D884" s="16" t="s">
        <v>132</v>
      </c>
      <c r="E884" s="378"/>
      <c r="F884" s="380">
        <v>200</v>
      </c>
      <c r="G884" s="130">
        <v>200</v>
      </c>
      <c r="H884" s="130">
        <v>200</v>
      </c>
      <c r="I884" s="130">
        <v>200</v>
      </c>
      <c r="J884" s="128">
        <f t="shared" si="151"/>
        <v>1</v>
      </c>
      <c r="K884" s="129"/>
      <c r="L884" s="347"/>
      <c r="M884" s="139"/>
      <c r="N884" s="209">
        <f>I884</f>
        <v>200</v>
      </c>
      <c r="O884" s="348">
        <f t="shared" si="153"/>
        <v>-200</v>
      </c>
      <c r="P884" s="129"/>
      <c r="Q884" s="210"/>
      <c r="R884" s="215"/>
      <c r="S884" s="215"/>
      <c r="T884" s="215"/>
      <c r="U884" s="215"/>
      <c r="V884" s="215"/>
      <c r="W884" s="349"/>
      <c r="X884" s="207">
        <f t="shared" si="152"/>
        <v>0</v>
      </c>
    </row>
    <row r="885" spans="1:24" ht="18.600000000000001" hidden="1" thickBot="1">
      <c r="A885" s="108"/>
      <c r="B885" s="24"/>
      <c r="C885" s="7">
        <v>208</v>
      </c>
      <c r="D885" s="35" t="s">
        <v>133</v>
      </c>
      <c r="E885" s="378"/>
      <c r="F885" s="380"/>
      <c r="G885" s="130"/>
      <c r="H885" s="130"/>
      <c r="I885" s="130"/>
      <c r="J885" s="128" t="str">
        <f t="shared" si="151"/>
        <v/>
      </c>
      <c r="K885" s="129"/>
      <c r="L885" s="347"/>
      <c r="M885" s="139"/>
      <c r="N885" s="209">
        <f>I885</f>
        <v>0</v>
      </c>
      <c r="O885" s="348">
        <f t="shared" si="153"/>
        <v>0</v>
      </c>
      <c r="P885" s="129"/>
      <c r="Q885" s="210"/>
      <c r="R885" s="215"/>
      <c r="S885" s="215"/>
      <c r="T885" s="215"/>
      <c r="U885" s="215"/>
      <c r="V885" s="215"/>
      <c r="W885" s="349"/>
      <c r="X885" s="207">
        <f t="shared" si="152"/>
        <v>0</v>
      </c>
    </row>
    <row r="886" spans="1:24" ht="18.600000000000001" hidden="1" thickBot="1">
      <c r="A886" s="108"/>
      <c r="B886" s="14"/>
      <c r="C886" s="13">
        <v>209</v>
      </c>
      <c r="D886" s="19" t="s">
        <v>134</v>
      </c>
      <c r="E886" s="378"/>
      <c r="F886" s="380"/>
      <c r="G886" s="130"/>
      <c r="H886" s="130"/>
      <c r="I886" s="130"/>
      <c r="J886" s="128" t="str">
        <f t="shared" si="151"/>
        <v/>
      </c>
      <c r="K886" s="129"/>
      <c r="L886" s="347"/>
      <c r="M886" s="139"/>
      <c r="N886" s="209">
        <f>I886</f>
        <v>0</v>
      </c>
      <c r="O886" s="348">
        <f t="shared" si="153"/>
        <v>0</v>
      </c>
      <c r="P886" s="129"/>
      <c r="Q886" s="210"/>
      <c r="R886" s="215"/>
      <c r="S886" s="215"/>
      <c r="T886" s="215"/>
      <c r="U886" s="215"/>
      <c r="V886" s="215"/>
      <c r="W886" s="349"/>
      <c r="X886" s="207">
        <f t="shared" si="152"/>
        <v>0</v>
      </c>
    </row>
    <row r="887" spans="1:24" ht="18.600000000000001" thickBot="1">
      <c r="A887" s="108"/>
      <c r="B887" s="10">
        <v>500</v>
      </c>
      <c r="C887" s="748" t="s">
        <v>1108</v>
      </c>
      <c r="D887" s="748"/>
      <c r="E887" s="381">
        <f>SUM(E888:E892)</f>
        <v>0</v>
      </c>
      <c r="F887" s="211">
        <f>SUM(F888:F892)</f>
        <v>470</v>
      </c>
      <c r="G887" s="137">
        <f>SUM(G888:G892)</f>
        <v>470</v>
      </c>
      <c r="H887" s="137">
        <f>SUM(H888:H892)</f>
        <v>470</v>
      </c>
      <c r="I887" s="137">
        <f>SUM(I888:I892)</f>
        <v>470</v>
      </c>
      <c r="J887" s="128">
        <f t="shared" si="151"/>
        <v>1</v>
      </c>
      <c r="K887" s="129"/>
      <c r="L887" s="212">
        <f>SUM(L888:L892)</f>
        <v>0</v>
      </c>
      <c r="M887" s="213">
        <f>SUM(M888:M892)</f>
        <v>0</v>
      </c>
      <c r="N887" s="350">
        <f>SUM(N888:N892)</f>
        <v>470</v>
      </c>
      <c r="O887" s="351">
        <f>SUM(O888:O892)</f>
        <v>-470</v>
      </c>
      <c r="P887" s="129"/>
      <c r="Q887" s="214"/>
      <c r="R887" s="225"/>
      <c r="S887" s="215"/>
      <c r="T887" s="225"/>
      <c r="U887" s="225"/>
      <c r="V887" s="225"/>
      <c r="W887" s="352"/>
      <c r="X887" s="207">
        <f t="shared" si="152"/>
        <v>0</v>
      </c>
    </row>
    <row r="888" spans="1:24" ht="18.600000000000001" thickBot="1">
      <c r="A888" s="108"/>
      <c r="B888" s="14"/>
      <c r="C888" s="36">
        <v>551</v>
      </c>
      <c r="D888" s="392" t="s">
        <v>1109</v>
      </c>
      <c r="E888" s="378"/>
      <c r="F888" s="380">
        <v>250</v>
      </c>
      <c r="G888" s="130">
        <v>250</v>
      </c>
      <c r="H888" s="130">
        <v>250</v>
      </c>
      <c r="I888" s="130">
        <v>250</v>
      </c>
      <c r="J888" s="128">
        <f t="shared" si="151"/>
        <v>1</v>
      </c>
      <c r="K888" s="129"/>
      <c r="L888" s="347"/>
      <c r="M888" s="139"/>
      <c r="N888" s="209">
        <f t="shared" ref="N888:N893" si="154">I888</f>
        <v>250</v>
      </c>
      <c r="O888" s="348">
        <f t="shared" si="153"/>
        <v>-250</v>
      </c>
      <c r="P888" s="129"/>
      <c r="Q888" s="210"/>
      <c r="R888" s="215"/>
      <c r="S888" s="215"/>
      <c r="T888" s="215"/>
      <c r="U888" s="215"/>
      <c r="V888" s="215"/>
      <c r="W888" s="349"/>
      <c r="X888" s="207">
        <f t="shared" si="152"/>
        <v>0</v>
      </c>
    </row>
    <row r="889" spans="1:24" ht="18.600000000000001" hidden="1" thickBot="1">
      <c r="A889" s="147">
        <v>5</v>
      </c>
      <c r="B889" s="14"/>
      <c r="C889" s="37">
        <f>C888+1</f>
        <v>552</v>
      </c>
      <c r="D889" s="393" t="s">
        <v>1110</v>
      </c>
      <c r="E889" s="378"/>
      <c r="F889" s="380"/>
      <c r="G889" s="130"/>
      <c r="H889" s="130"/>
      <c r="I889" s="130"/>
      <c r="J889" s="128" t="str">
        <f t="shared" si="151"/>
        <v/>
      </c>
      <c r="K889" s="129"/>
      <c r="L889" s="347"/>
      <c r="M889" s="139"/>
      <c r="N889" s="209">
        <f t="shared" si="154"/>
        <v>0</v>
      </c>
      <c r="O889" s="348">
        <f t="shared" si="153"/>
        <v>0</v>
      </c>
      <c r="P889" s="129"/>
      <c r="Q889" s="210"/>
      <c r="R889" s="215"/>
      <c r="S889" s="215"/>
      <c r="T889" s="215"/>
      <c r="U889" s="215"/>
      <c r="V889" s="215"/>
      <c r="W889" s="349"/>
      <c r="X889" s="207">
        <f t="shared" si="152"/>
        <v>0</v>
      </c>
    </row>
    <row r="890" spans="1:24" ht="18.600000000000001" thickBot="1">
      <c r="A890" s="148">
        <v>10</v>
      </c>
      <c r="B890" s="14"/>
      <c r="C890" s="37">
        <v>560</v>
      </c>
      <c r="D890" s="394" t="s">
        <v>1111</v>
      </c>
      <c r="E890" s="378"/>
      <c r="F890" s="380">
        <v>120</v>
      </c>
      <c r="G890" s="130">
        <v>120</v>
      </c>
      <c r="H890" s="130">
        <v>120</v>
      </c>
      <c r="I890" s="130">
        <v>120</v>
      </c>
      <c r="J890" s="128">
        <f t="shared" si="151"/>
        <v>1</v>
      </c>
      <c r="K890" s="129"/>
      <c r="L890" s="347"/>
      <c r="M890" s="139"/>
      <c r="N890" s="209">
        <f t="shared" si="154"/>
        <v>120</v>
      </c>
      <c r="O890" s="348">
        <f t="shared" si="153"/>
        <v>-120</v>
      </c>
      <c r="P890" s="129"/>
      <c r="Q890" s="210"/>
      <c r="R890" s="215"/>
      <c r="S890" s="215"/>
      <c r="T890" s="215"/>
      <c r="U890" s="215"/>
      <c r="V890" s="215"/>
      <c r="W890" s="349"/>
      <c r="X890" s="207">
        <f t="shared" si="152"/>
        <v>0</v>
      </c>
    </row>
    <row r="891" spans="1:24" ht="18.600000000000001" thickBot="1">
      <c r="A891" s="148">
        <v>15</v>
      </c>
      <c r="B891" s="14"/>
      <c r="C891" s="37">
        <v>580</v>
      </c>
      <c r="D891" s="393" t="s">
        <v>1112</v>
      </c>
      <c r="E891" s="378"/>
      <c r="F891" s="380">
        <v>100</v>
      </c>
      <c r="G891" s="130">
        <v>100</v>
      </c>
      <c r="H891" s="130">
        <v>100</v>
      </c>
      <c r="I891" s="130">
        <v>100</v>
      </c>
      <c r="J891" s="128">
        <f t="shared" si="151"/>
        <v>1</v>
      </c>
      <c r="K891" s="129"/>
      <c r="L891" s="347"/>
      <c r="M891" s="139"/>
      <c r="N891" s="209">
        <f t="shared" si="154"/>
        <v>100</v>
      </c>
      <c r="O891" s="348">
        <f t="shared" si="153"/>
        <v>-100</v>
      </c>
      <c r="P891" s="129"/>
      <c r="Q891" s="210"/>
      <c r="R891" s="215"/>
      <c r="S891" s="215"/>
      <c r="T891" s="215"/>
      <c r="U891" s="215"/>
      <c r="V891" s="215"/>
      <c r="W891" s="349"/>
      <c r="X891" s="207">
        <f t="shared" si="152"/>
        <v>0</v>
      </c>
    </row>
    <row r="892" spans="1:24" ht="32.4" hidden="1" thickBot="1">
      <c r="A892" s="147">
        <v>35</v>
      </c>
      <c r="B892" s="14"/>
      <c r="C892" s="38">
        <v>590</v>
      </c>
      <c r="D892" s="395" t="s">
        <v>1113</v>
      </c>
      <c r="E892" s="378"/>
      <c r="F892" s="380"/>
      <c r="G892" s="130"/>
      <c r="H892" s="130"/>
      <c r="I892" s="130"/>
      <c r="J892" s="128" t="str">
        <f t="shared" si="151"/>
        <v/>
      </c>
      <c r="K892" s="129"/>
      <c r="L892" s="347"/>
      <c r="M892" s="139"/>
      <c r="N892" s="209">
        <f t="shared" si="154"/>
        <v>0</v>
      </c>
      <c r="O892" s="348">
        <f t="shared" si="153"/>
        <v>0</v>
      </c>
      <c r="P892" s="129"/>
      <c r="Q892" s="210"/>
      <c r="R892" s="215"/>
      <c r="S892" s="215"/>
      <c r="T892" s="215"/>
      <c r="U892" s="215"/>
      <c r="V892" s="215"/>
      <c r="W892" s="349"/>
      <c r="X892" s="207">
        <f t="shared" si="152"/>
        <v>0</v>
      </c>
    </row>
    <row r="893" spans="1:24" ht="18.600000000000001" hidden="1" thickBot="1">
      <c r="A893" s="148">
        <v>40</v>
      </c>
      <c r="B893" s="10">
        <v>800</v>
      </c>
      <c r="C893" s="748" t="s">
        <v>303</v>
      </c>
      <c r="D893" s="748"/>
      <c r="E893" s="381"/>
      <c r="F893" s="384"/>
      <c r="G893" s="143"/>
      <c r="H893" s="143"/>
      <c r="I893" s="130"/>
      <c r="J893" s="128" t="str">
        <f t="shared" si="151"/>
        <v/>
      </c>
      <c r="K893" s="129"/>
      <c r="L893" s="354"/>
      <c r="M893" s="141"/>
      <c r="N893" s="209">
        <f t="shared" si="154"/>
        <v>0</v>
      </c>
      <c r="O893" s="348">
        <f t="shared" si="153"/>
        <v>0</v>
      </c>
      <c r="P893" s="129"/>
      <c r="Q893" s="214"/>
      <c r="R893" s="225"/>
      <c r="S893" s="215"/>
      <c r="T893" s="215"/>
      <c r="U893" s="225"/>
      <c r="V893" s="215"/>
      <c r="W893" s="349"/>
      <c r="X893" s="207">
        <f t="shared" si="152"/>
        <v>0</v>
      </c>
    </row>
    <row r="894" spans="1:24" ht="18.600000000000001" thickBot="1">
      <c r="A894" s="148">
        <v>45</v>
      </c>
      <c r="B894" s="10">
        <v>1000</v>
      </c>
      <c r="C894" s="749" t="s">
        <v>1115</v>
      </c>
      <c r="D894" s="749"/>
      <c r="E894" s="381">
        <f>SUM(E895:E911)</f>
        <v>0</v>
      </c>
      <c r="F894" s="211">
        <f>SUM(F895:F911)</f>
        <v>8000</v>
      </c>
      <c r="G894" s="137">
        <f>SUM(G895:G911)</f>
        <v>7000</v>
      </c>
      <c r="H894" s="137">
        <f>SUM(H895:H911)</f>
        <v>7000</v>
      </c>
      <c r="I894" s="137">
        <f>SUM(I895:I911)</f>
        <v>7000</v>
      </c>
      <c r="J894" s="128">
        <f t="shared" si="151"/>
        <v>1</v>
      </c>
      <c r="K894" s="129"/>
      <c r="L894" s="212">
        <f>SUM(L895:L911)</f>
        <v>0</v>
      </c>
      <c r="M894" s="213">
        <f>SUM(M895:M911)</f>
        <v>0</v>
      </c>
      <c r="N894" s="350">
        <f>SUM(N895:N911)</f>
        <v>7000</v>
      </c>
      <c r="O894" s="351">
        <f>SUM(O895:O911)</f>
        <v>-7000</v>
      </c>
      <c r="P894" s="129"/>
      <c r="Q894" s="212">
        <f t="shared" ref="Q894:W894" si="155">SUM(Q895:Q911)</f>
        <v>0</v>
      </c>
      <c r="R894" s="213">
        <f t="shared" si="155"/>
        <v>0</v>
      </c>
      <c r="S894" s="213">
        <f t="shared" si="155"/>
        <v>7000</v>
      </c>
      <c r="T894" s="213">
        <f t="shared" si="155"/>
        <v>-7000</v>
      </c>
      <c r="U894" s="213">
        <f t="shared" si="155"/>
        <v>0</v>
      </c>
      <c r="V894" s="213">
        <f t="shared" si="155"/>
        <v>0</v>
      </c>
      <c r="W894" s="351">
        <f t="shared" si="155"/>
        <v>0</v>
      </c>
      <c r="X894" s="207">
        <f t="shared" si="152"/>
        <v>-7000</v>
      </c>
    </row>
    <row r="895" spans="1:24" ht="18.600000000000001" hidden="1" thickBot="1">
      <c r="A895" s="148">
        <v>50</v>
      </c>
      <c r="B895" s="6"/>
      <c r="C895" s="15">
        <v>1011</v>
      </c>
      <c r="D895" s="39" t="s">
        <v>1116</v>
      </c>
      <c r="E895" s="378"/>
      <c r="F895" s="380"/>
      <c r="G895" s="130"/>
      <c r="H895" s="130"/>
      <c r="I895" s="130"/>
      <c r="J895" s="128" t="str">
        <f t="shared" si="151"/>
        <v/>
      </c>
      <c r="K895" s="129"/>
      <c r="L895" s="347"/>
      <c r="M895" s="139"/>
      <c r="N895" s="209">
        <f t="shared" ref="N895:N911" si="156">I895</f>
        <v>0</v>
      </c>
      <c r="O895" s="348">
        <f t="shared" si="153"/>
        <v>0</v>
      </c>
      <c r="P895" s="129"/>
      <c r="Q895" s="347"/>
      <c r="R895" s="139"/>
      <c r="S895" s="355">
        <f t="shared" ref="S895:S902" si="157">+IF(+(L895+M895)&gt;=I895,+M895,+(+I895-L895))</f>
        <v>0</v>
      </c>
      <c r="T895" s="209">
        <f>Q895+R895-S895</f>
        <v>0</v>
      </c>
      <c r="U895" s="139"/>
      <c r="V895" s="139"/>
      <c r="W895" s="140"/>
      <c r="X895" s="207">
        <f t="shared" si="152"/>
        <v>0</v>
      </c>
    </row>
    <row r="896" spans="1:24" ht="18.600000000000001" hidden="1" thickBot="1">
      <c r="A896" s="148">
        <v>55</v>
      </c>
      <c r="B896" s="6"/>
      <c r="C896" s="7">
        <v>1012</v>
      </c>
      <c r="D896" s="16" t="s">
        <v>1117</v>
      </c>
      <c r="E896" s="378"/>
      <c r="F896" s="380"/>
      <c r="G896" s="130"/>
      <c r="H896" s="130"/>
      <c r="I896" s="130"/>
      <c r="J896" s="128" t="str">
        <f t="shared" si="151"/>
        <v/>
      </c>
      <c r="K896" s="129"/>
      <c r="L896" s="347"/>
      <c r="M896" s="139"/>
      <c r="N896" s="209">
        <f t="shared" si="156"/>
        <v>0</v>
      </c>
      <c r="O896" s="348">
        <f t="shared" si="153"/>
        <v>0</v>
      </c>
      <c r="P896" s="129"/>
      <c r="Q896" s="347"/>
      <c r="R896" s="139"/>
      <c r="S896" s="355">
        <f t="shared" si="157"/>
        <v>0</v>
      </c>
      <c r="T896" s="209">
        <f t="shared" ref="T896:T902" si="158">Q896+R896-S896</f>
        <v>0</v>
      </c>
      <c r="U896" s="139"/>
      <c r="V896" s="139"/>
      <c r="W896" s="140"/>
      <c r="X896" s="207">
        <f t="shared" si="152"/>
        <v>0</v>
      </c>
    </row>
    <row r="897" spans="1:24" ht="18.600000000000001" hidden="1" thickBot="1">
      <c r="A897" s="148">
        <v>60</v>
      </c>
      <c r="B897" s="6"/>
      <c r="C897" s="7">
        <v>1013</v>
      </c>
      <c r="D897" s="16" t="s">
        <v>1118</v>
      </c>
      <c r="E897" s="378"/>
      <c r="F897" s="380"/>
      <c r="G897" s="130"/>
      <c r="H897" s="130"/>
      <c r="I897" s="130"/>
      <c r="J897" s="128" t="str">
        <f t="shared" si="151"/>
        <v/>
      </c>
      <c r="K897" s="129"/>
      <c r="L897" s="347"/>
      <c r="M897" s="139"/>
      <c r="N897" s="209">
        <f t="shared" si="156"/>
        <v>0</v>
      </c>
      <c r="O897" s="348">
        <f t="shared" si="153"/>
        <v>0</v>
      </c>
      <c r="P897" s="129"/>
      <c r="Q897" s="347"/>
      <c r="R897" s="139"/>
      <c r="S897" s="355">
        <f t="shared" si="157"/>
        <v>0</v>
      </c>
      <c r="T897" s="209">
        <f t="shared" si="158"/>
        <v>0</v>
      </c>
      <c r="U897" s="139"/>
      <c r="V897" s="139"/>
      <c r="W897" s="140"/>
      <c r="X897" s="207">
        <f t="shared" si="152"/>
        <v>0</v>
      </c>
    </row>
    <row r="898" spans="1:24" ht="36" hidden="1" customHeight="1" thickBot="1">
      <c r="A898" s="147">
        <v>65</v>
      </c>
      <c r="B898" s="6"/>
      <c r="C898" s="7">
        <v>1014</v>
      </c>
      <c r="D898" s="16" t="s">
        <v>1119</v>
      </c>
      <c r="E898" s="378"/>
      <c r="F898" s="380"/>
      <c r="G898" s="130"/>
      <c r="H898" s="130"/>
      <c r="I898" s="130"/>
      <c r="J898" s="128" t="str">
        <f t="shared" si="151"/>
        <v/>
      </c>
      <c r="K898" s="129"/>
      <c r="L898" s="347"/>
      <c r="M898" s="139"/>
      <c r="N898" s="209">
        <f t="shared" si="156"/>
        <v>0</v>
      </c>
      <c r="O898" s="348">
        <f t="shared" si="153"/>
        <v>0</v>
      </c>
      <c r="P898" s="129"/>
      <c r="Q898" s="347"/>
      <c r="R898" s="139"/>
      <c r="S898" s="355">
        <f t="shared" si="157"/>
        <v>0</v>
      </c>
      <c r="T898" s="209">
        <f t="shared" si="158"/>
        <v>0</v>
      </c>
      <c r="U898" s="139"/>
      <c r="V898" s="139"/>
      <c r="W898" s="140"/>
      <c r="X898" s="207">
        <f t="shared" si="152"/>
        <v>0</v>
      </c>
    </row>
    <row r="899" spans="1:24" ht="18.600000000000001" hidden="1" thickBot="1">
      <c r="A899" s="148">
        <v>70</v>
      </c>
      <c r="B899" s="6"/>
      <c r="C899" s="7">
        <v>1015</v>
      </c>
      <c r="D899" s="16" t="s">
        <v>1120</v>
      </c>
      <c r="E899" s="378"/>
      <c r="F899" s="380"/>
      <c r="G899" s="130"/>
      <c r="H899" s="130"/>
      <c r="I899" s="130"/>
      <c r="J899" s="128" t="str">
        <f t="shared" si="151"/>
        <v/>
      </c>
      <c r="K899" s="129"/>
      <c r="L899" s="347"/>
      <c r="M899" s="139"/>
      <c r="N899" s="209">
        <f t="shared" si="156"/>
        <v>0</v>
      </c>
      <c r="O899" s="348">
        <f t="shared" si="153"/>
        <v>0</v>
      </c>
      <c r="P899" s="129"/>
      <c r="Q899" s="347"/>
      <c r="R899" s="139"/>
      <c r="S899" s="355">
        <f t="shared" si="157"/>
        <v>0</v>
      </c>
      <c r="T899" s="209">
        <f t="shared" si="158"/>
        <v>0</v>
      </c>
      <c r="U899" s="139"/>
      <c r="V899" s="139"/>
      <c r="W899" s="140"/>
      <c r="X899" s="207">
        <f t="shared" si="152"/>
        <v>0</v>
      </c>
    </row>
    <row r="900" spans="1:24" ht="18.600000000000001" thickBot="1">
      <c r="A900" s="148">
        <v>75</v>
      </c>
      <c r="B900" s="6"/>
      <c r="C900" s="7">
        <v>1016</v>
      </c>
      <c r="D900" s="16" t="s">
        <v>1121</v>
      </c>
      <c r="E900" s="378"/>
      <c r="F900" s="380"/>
      <c r="G900" s="130"/>
      <c r="H900" s="130"/>
      <c r="I900" s="130"/>
      <c r="J900" s="128" t="str">
        <f t="shared" si="151"/>
        <v/>
      </c>
      <c r="K900" s="129"/>
      <c r="L900" s="347"/>
      <c r="M900" s="139"/>
      <c r="N900" s="209">
        <f t="shared" si="156"/>
        <v>0</v>
      </c>
      <c r="O900" s="348">
        <f t="shared" si="153"/>
        <v>0</v>
      </c>
      <c r="P900" s="129"/>
      <c r="Q900" s="347"/>
      <c r="R900" s="139"/>
      <c r="S900" s="355">
        <f t="shared" si="157"/>
        <v>0</v>
      </c>
      <c r="T900" s="209">
        <f t="shared" si="158"/>
        <v>0</v>
      </c>
      <c r="U900" s="139"/>
      <c r="V900" s="139"/>
      <c r="W900" s="140"/>
      <c r="X900" s="207">
        <f t="shared" si="152"/>
        <v>0</v>
      </c>
    </row>
    <row r="901" spans="1:24" ht="18.600000000000001" thickBot="1">
      <c r="A901" s="148">
        <v>80</v>
      </c>
      <c r="B901" s="11"/>
      <c r="C901" s="40">
        <v>1020</v>
      </c>
      <c r="D901" s="41" t="s">
        <v>1122</v>
      </c>
      <c r="E901" s="378"/>
      <c r="F901" s="380">
        <v>8000</v>
      </c>
      <c r="G901" s="130">
        <v>7000</v>
      </c>
      <c r="H901" s="130">
        <v>7000</v>
      </c>
      <c r="I901" s="130">
        <v>7000</v>
      </c>
      <c r="J901" s="128">
        <f t="shared" si="151"/>
        <v>1</v>
      </c>
      <c r="K901" s="129"/>
      <c r="L901" s="347"/>
      <c r="M901" s="139"/>
      <c r="N901" s="209">
        <f t="shared" si="156"/>
        <v>7000</v>
      </c>
      <c r="O901" s="348">
        <f t="shared" si="153"/>
        <v>-7000</v>
      </c>
      <c r="P901" s="129"/>
      <c r="Q901" s="347"/>
      <c r="R901" s="139"/>
      <c r="S901" s="355">
        <f t="shared" si="157"/>
        <v>7000</v>
      </c>
      <c r="T901" s="209">
        <f t="shared" si="158"/>
        <v>-7000</v>
      </c>
      <c r="U901" s="139"/>
      <c r="V901" s="139"/>
      <c r="W901" s="140"/>
      <c r="X901" s="207">
        <f t="shared" si="152"/>
        <v>-7000</v>
      </c>
    </row>
    <row r="902" spans="1:24" ht="18.600000000000001" hidden="1" thickBot="1">
      <c r="A902" s="148">
        <v>85</v>
      </c>
      <c r="B902" s="6"/>
      <c r="C902" s="7">
        <v>1030</v>
      </c>
      <c r="D902" s="16" t="s">
        <v>1123</v>
      </c>
      <c r="E902" s="378"/>
      <c r="F902" s="380"/>
      <c r="G902" s="130"/>
      <c r="H902" s="130"/>
      <c r="I902" s="130"/>
      <c r="J902" s="128" t="str">
        <f t="shared" si="151"/>
        <v/>
      </c>
      <c r="K902" s="129"/>
      <c r="L902" s="347"/>
      <c r="M902" s="139"/>
      <c r="N902" s="209">
        <f t="shared" si="156"/>
        <v>0</v>
      </c>
      <c r="O902" s="348">
        <f t="shared" si="153"/>
        <v>0</v>
      </c>
      <c r="P902" s="129"/>
      <c r="Q902" s="347"/>
      <c r="R902" s="139"/>
      <c r="S902" s="355">
        <f t="shared" si="157"/>
        <v>0</v>
      </c>
      <c r="T902" s="209">
        <f t="shared" si="158"/>
        <v>0</v>
      </c>
      <c r="U902" s="139"/>
      <c r="V902" s="139"/>
      <c r="W902" s="140"/>
      <c r="X902" s="207">
        <f t="shared" si="152"/>
        <v>0</v>
      </c>
    </row>
    <row r="903" spans="1:24" ht="18.600000000000001" hidden="1" thickBot="1">
      <c r="A903" s="148">
        <v>90</v>
      </c>
      <c r="B903" s="6"/>
      <c r="C903" s="40">
        <v>1051</v>
      </c>
      <c r="D903" s="43" t="s">
        <v>1124</v>
      </c>
      <c r="E903" s="378"/>
      <c r="F903" s="380"/>
      <c r="G903" s="130"/>
      <c r="H903" s="130"/>
      <c r="I903" s="130"/>
      <c r="J903" s="128" t="str">
        <f t="shared" si="151"/>
        <v/>
      </c>
      <c r="K903" s="129"/>
      <c r="L903" s="347"/>
      <c r="M903" s="139"/>
      <c r="N903" s="209">
        <f t="shared" si="156"/>
        <v>0</v>
      </c>
      <c r="O903" s="348">
        <f t="shared" si="153"/>
        <v>0</v>
      </c>
      <c r="P903" s="129"/>
      <c r="Q903" s="210"/>
      <c r="R903" s="215"/>
      <c r="S903" s="215"/>
      <c r="T903" s="215"/>
      <c r="U903" s="215"/>
      <c r="V903" s="215"/>
      <c r="W903" s="349"/>
      <c r="X903" s="207">
        <f t="shared" si="152"/>
        <v>0</v>
      </c>
    </row>
    <row r="904" spans="1:24" ht="18.600000000000001" hidden="1" thickBot="1">
      <c r="A904" s="147">
        <v>115</v>
      </c>
      <c r="B904" s="6"/>
      <c r="C904" s="7">
        <v>1052</v>
      </c>
      <c r="D904" s="16" t="s">
        <v>1125</v>
      </c>
      <c r="E904" s="378"/>
      <c r="F904" s="380"/>
      <c r="G904" s="130"/>
      <c r="H904" s="130"/>
      <c r="I904" s="130"/>
      <c r="J904" s="128" t="str">
        <f t="shared" si="151"/>
        <v/>
      </c>
      <c r="K904" s="129"/>
      <c r="L904" s="347"/>
      <c r="M904" s="139"/>
      <c r="N904" s="209">
        <f t="shared" si="156"/>
        <v>0</v>
      </c>
      <c r="O904" s="348">
        <f t="shared" si="153"/>
        <v>0</v>
      </c>
      <c r="P904" s="129"/>
      <c r="Q904" s="210"/>
      <c r="R904" s="215"/>
      <c r="S904" s="215"/>
      <c r="T904" s="215"/>
      <c r="U904" s="215"/>
      <c r="V904" s="215"/>
      <c r="W904" s="349"/>
      <c r="X904" s="207">
        <f t="shared" si="152"/>
        <v>0</v>
      </c>
    </row>
    <row r="905" spans="1:24" ht="32.4" hidden="1" thickBot="1">
      <c r="A905" s="147">
        <v>125</v>
      </c>
      <c r="B905" s="6"/>
      <c r="C905" s="44">
        <v>1053</v>
      </c>
      <c r="D905" s="45" t="s">
        <v>1126</v>
      </c>
      <c r="E905" s="378"/>
      <c r="F905" s="380"/>
      <c r="G905" s="130"/>
      <c r="H905" s="130"/>
      <c r="I905" s="130"/>
      <c r="J905" s="128" t="str">
        <f t="shared" si="151"/>
        <v/>
      </c>
      <c r="K905" s="129"/>
      <c r="L905" s="347"/>
      <c r="M905" s="139"/>
      <c r="N905" s="209">
        <f t="shared" si="156"/>
        <v>0</v>
      </c>
      <c r="O905" s="348">
        <f t="shared" si="153"/>
        <v>0</v>
      </c>
      <c r="P905" s="129"/>
      <c r="Q905" s="210"/>
      <c r="R905" s="215"/>
      <c r="S905" s="215"/>
      <c r="T905" s="215"/>
      <c r="U905" s="215"/>
      <c r="V905" s="215"/>
      <c r="W905" s="349"/>
      <c r="X905" s="207">
        <f t="shared" si="152"/>
        <v>0</v>
      </c>
    </row>
    <row r="906" spans="1:24" ht="18.600000000000001" hidden="1" thickBot="1">
      <c r="A906" s="148">
        <v>130</v>
      </c>
      <c r="B906" s="6"/>
      <c r="C906" s="7">
        <v>1062</v>
      </c>
      <c r="D906" s="9" t="s">
        <v>1127</v>
      </c>
      <c r="E906" s="378"/>
      <c r="F906" s="380"/>
      <c r="G906" s="130"/>
      <c r="H906" s="130"/>
      <c r="I906" s="130"/>
      <c r="J906" s="128" t="str">
        <f t="shared" si="151"/>
        <v/>
      </c>
      <c r="K906" s="129"/>
      <c r="L906" s="347"/>
      <c r="M906" s="139"/>
      <c r="N906" s="209">
        <f t="shared" si="156"/>
        <v>0</v>
      </c>
      <c r="O906" s="348">
        <f t="shared" si="153"/>
        <v>0</v>
      </c>
      <c r="P906" s="129"/>
      <c r="Q906" s="347"/>
      <c r="R906" s="139"/>
      <c r="S906" s="355">
        <f>+IF(+(L906+M906)&gt;=I906,+M906,+(+I906-L906))</f>
        <v>0</v>
      </c>
      <c r="T906" s="209">
        <f>Q906+R906-S906</f>
        <v>0</v>
      </c>
      <c r="U906" s="139"/>
      <c r="V906" s="139"/>
      <c r="W906" s="140"/>
      <c r="X906" s="207">
        <f t="shared" si="152"/>
        <v>0</v>
      </c>
    </row>
    <row r="907" spans="1:24" ht="18.600000000000001" hidden="1" thickBot="1">
      <c r="A907" s="148">
        <v>135</v>
      </c>
      <c r="B907" s="6"/>
      <c r="C907" s="7">
        <v>1063</v>
      </c>
      <c r="D907" s="9" t="s">
        <v>1128</v>
      </c>
      <c r="E907" s="378"/>
      <c r="F907" s="380"/>
      <c r="G907" s="130"/>
      <c r="H907" s="130"/>
      <c r="I907" s="130"/>
      <c r="J907" s="128" t="str">
        <f t="shared" si="151"/>
        <v/>
      </c>
      <c r="K907" s="129"/>
      <c r="L907" s="347"/>
      <c r="M907" s="139"/>
      <c r="N907" s="209">
        <f t="shared" si="156"/>
        <v>0</v>
      </c>
      <c r="O907" s="348">
        <f t="shared" si="153"/>
        <v>0</v>
      </c>
      <c r="P907" s="129"/>
      <c r="Q907" s="210"/>
      <c r="R907" s="215"/>
      <c r="S907" s="215"/>
      <c r="T907" s="215"/>
      <c r="U907" s="215"/>
      <c r="V907" s="215"/>
      <c r="W907" s="349"/>
      <c r="X907" s="207">
        <f t="shared" si="152"/>
        <v>0</v>
      </c>
    </row>
    <row r="908" spans="1:24" ht="18.600000000000001" hidden="1" thickBot="1">
      <c r="A908" s="148">
        <v>140</v>
      </c>
      <c r="B908" s="6"/>
      <c r="C908" s="44">
        <v>1069</v>
      </c>
      <c r="D908" s="46" t="s">
        <v>1129</v>
      </c>
      <c r="E908" s="378"/>
      <c r="F908" s="380"/>
      <c r="G908" s="130"/>
      <c r="H908" s="130"/>
      <c r="I908" s="130"/>
      <c r="J908" s="128" t="str">
        <f t="shared" si="151"/>
        <v/>
      </c>
      <c r="K908" s="129"/>
      <c r="L908" s="347"/>
      <c r="M908" s="139"/>
      <c r="N908" s="209">
        <f t="shared" si="156"/>
        <v>0</v>
      </c>
      <c r="O908" s="348">
        <f t="shared" si="153"/>
        <v>0</v>
      </c>
      <c r="P908" s="129"/>
      <c r="Q908" s="347"/>
      <c r="R908" s="139"/>
      <c r="S908" s="355">
        <f>+IF(+(L908+M908)&gt;=I908,+M908,+(+I908-L908))</f>
        <v>0</v>
      </c>
      <c r="T908" s="209">
        <f>Q908+R908-S908</f>
        <v>0</v>
      </c>
      <c r="U908" s="139"/>
      <c r="V908" s="139"/>
      <c r="W908" s="140"/>
      <c r="X908" s="207">
        <f t="shared" si="152"/>
        <v>0</v>
      </c>
    </row>
    <row r="909" spans="1:24" ht="31.8" hidden="1" thickBot="1">
      <c r="A909" s="148">
        <v>145</v>
      </c>
      <c r="B909" s="11"/>
      <c r="C909" s="7">
        <v>1091</v>
      </c>
      <c r="D909" s="16" t="s">
        <v>1130</v>
      </c>
      <c r="E909" s="378"/>
      <c r="F909" s="380"/>
      <c r="G909" s="130"/>
      <c r="H909" s="130"/>
      <c r="I909" s="130"/>
      <c r="J909" s="128" t="str">
        <f t="shared" si="151"/>
        <v/>
      </c>
      <c r="K909" s="129"/>
      <c r="L909" s="347"/>
      <c r="M909" s="139"/>
      <c r="N909" s="209">
        <f t="shared" si="156"/>
        <v>0</v>
      </c>
      <c r="O909" s="348">
        <f t="shared" si="153"/>
        <v>0</v>
      </c>
      <c r="P909" s="129"/>
      <c r="Q909" s="347"/>
      <c r="R909" s="139"/>
      <c r="S909" s="355">
        <f>+IF(+(L909+M909)&gt;=I909,+M909,+(+I909-L909))</f>
        <v>0</v>
      </c>
      <c r="T909" s="209">
        <f>Q909+R909-S909</f>
        <v>0</v>
      </c>
      <c r="U909" s="139"/>
      <c r="V909" s="139"/>
      <c r="W909" s="140"/>
      <c r="X909" s="207">
        <f t="shared" si="152"/>
        <v>0</v>
      </c>
    </row>
    <row r="910" spans="1:24" ht="18.600000000000001" hidden="1" thickBot="1">
      <c r="A910" s="148">
        <v>150</v>
      </c>
      <c r="B910" s="6"/>
      <c r="C910" s="7">
        <v>1092</v>
      </c>
      <c r="D910" s="16" t="s">
        <v>1286</v>
      </c>
      <c r="E910" s="378"/>
      <c r="F910" s="380"/>
      <c r="G910" s="130"/>
      <c r="H910" s="130"/>
      <c r="I910" s="130"/>
      <c r="J910" s="128" t="str">
        <f t="shared" si="151"/>
        <v/>
      </c>
      <c r="K910" s="129"/>
      <c r="L910" s="347"/>
      <c r="M910" s="139"/>
      <c r="N910" s="209">
        <f t="shared" si="156"/>
        <v>0</v>
      </c>
      <c r="O910" s="348">
        <f t="shared" si="153"/>
        <v>0</v>
      </c>
      <c r="P910" s="129"/>
      <c r="Q910" s="210"/>
      <c r="R910" s="215"/>
      <c r="S910" s="215"/>
      <c r="T910" s="215"/>
      <c r="U910" s="215"/>
      <c r="V910" s="215"/>
      <c r="W910" s="349"/>
      <c r="X910" s="207">
        <f t="shared" si="152"/>
        <v>0</v>
      </c>
    </row>
    <row r="911" spans="1:24" ht="18.600000000000001" hidden="1" thickBot="1">
      <c r="A911" s="148">
        <v>155</v>
      </c>
      <c r="B911" s="6"/>
      <c r="C911" s="13">
        <v>1098</v>
      </c>
      <c r="D911" s="17" t="s">
        <v>1131</v>
      </c>
      <c r="E911" s="378"/>
      <c r="F911" s="380"/>
      <c r="G911" s="130"/>
      <c r="H911" s="130"/>
      <c r="I911" s="130"/>
      <c r="J911" s="128" t="str">
        <f t="shared" si="151"/>
        <v/>
      </c>
      <c r="K911" s="129"/>
      <c r="L911" s="347"/>
      <c r="M911" s="139"/>
      <c r="N911" s="209">
        <f t="shared" si="156"/>
        <v>0</v>
      </c>
      <c r="O911" s="348">
        <f t="shared" si="153"/>
        <v>0</v>
      </c>
      <c r="P911" s="129"/>
      <c r="Q911" s="347"/>
      <c r="R911" s="139"/>
      <c r="S911" s="355">
        <f>+IF(+(L911+M911)&gt;=I911,+M911,+(+I911-L911))</f>
        <v>0</v>
      </c>
      <c r="T911" s="209">
        <f>Q911+R911-S911</f>
        <v>0</v>
      </c>
      <c r="U911" s="139"/>
      <c r="V911" s="139"/>
      <c r="W911" s="140"/>
      <c r="X911" s="207">
        <f t="shared" si="152"/>
        <v>0</v>
      </c>
    </row>
    <row r="912" spans="1:24" ht="18.600000000000001" hidden="1" thickBot="1">
      <c r="A912" s="148">
        <v>160</v>
      </c>
      <c r="B912" s="10">
        <v>1900</v>
      </c>
      <c r="C912" s="734" t="s">
        <v>1137</v>
      </c>
      <c r="D912" s="734"/>
      <c r="E912" s="381">
        <f>SUM(E913:E915)</f>
        <v>0</v>
      </c>
      <c r="F912" s="211">
        <f>SUM(F913:F915)</f>
        <v>0</v>
      </c>
      <c r="G912" s="137">
        <f>SUM(G913:G915)</f>
        <v>0</v>
      </c>
      <c r="H912" s="137">
        <f>SUM(H913:H915)</f>
        <v>0</v>
      </c>
      <c r="I912" s="137">
        <f>SUM(I913:I915)</f>
        <v>0</v>
      </c>
      <c r="J912" s="128" t="str">
        <f t="shared" si="151"/>
        <v/>
      </c>
      <c r="K912" s="129"/>
      <c r="L912" s="212">
        <f>SUM(L913:L915)</f>
        <v>0</v>
      </c>
      <c r="M912" s="213">
        <f>SUM(M913:M915)</f>
        <v>0</v>
      </c>
      <c r="N912" s="350">
        <f>SUM(N913:N915)</f>
        <v>0</v>
      </c>
      <c r="O912" s="351">
        <f>SUM(O913:O915)</f>
        <v>0</v>
      </c>
      <c r="P912" s="129"/>
      <c r="Q912" s="214"/>
      <c r="R912" s="225"/>
      <c r="S912" s="225"/>
      <c r="T912" s="225"/>
      <c r="U912" s="225"/>
      <c r="V912" s="225"/>
      <c r="W912" s="352"/>
      <c r="X912" s="207">
        <f>T912-U912-V912-W912</f>
        <v>0</v>
      </c>
    </row>
    <row r="913" spans="1:24" ht="18.600000000000001" hidden="1" thickBot="1">
      <c r="A913" s="148">
        <v>165</v>
      </c>
      <c r="B913" s="6"/>
      <c r="C913" s="15">
        <v>1901</v>
      </c>
      <c r="D913" s="8" t="s">
        <v>1202</v>
      </c>
      <c r="E913" s="378"/>
      <c r="F913" s="380"/>
      <c r="G913" s="130"/>
      <c r="H913" s="130"/>
      <c r="I913" s="130"/>
      <c r="J913" s="128" t="str">
        <f t="shared" si="151"/>
        <v/>
      </c>
      <c r="K913" s="129"/>
      <c r="L913" s="347"/>
      <c r="M913" s="139"/>
      <c r="N913" s="209">
        <f>I913</f>
        <v>0</v>
      </c>
      <c r="O913" s="348">
        <f>L913+M913-N913</f>
        <v>0</v>
      </c>
      <c r="P913" s="129"/>
      <c r="Q913" s="210"/>
      <c r="R913" s="215"/>
      <c r="S913" s="215"/>
      <c r="T913" s="215"/>
      <c r="U913" s="215"/>
      <c r="V913" s="215"/>
      <c r="W913" s="349"/>
      <c r="X913" s="207">
        <f>T913-U913-V913-W913</f>
        <v>0</v>
      </c>
    </row>
    <row r="914" spans="1:24" ht="18.600000000000001" hidden="1" thickBot="1">
      <c r="A914" s="148">
        <v>175</v>
      </c>
      <c r="B914" s="6"/>
      <c r="C914" s="7">
        <v>1981</v>
      </c>
      <c r="D914" s="9" t="s">
        <v>1203</v>
      </c>
      <c r="E914" s="378"/>
      <c r="F914" s="380"/>
      <c r="G914" s="130"/>
      <c r="H914" s="130"/>
      <c r="I914" s="130"/>
      <c r="J914" s="128" t="str">
        <f t="shared" si="151"/>
        <v/>
      </c>
      <c r="K914" s="129"/>
      <c r="L914" s="347"/>
      <c r="M914" s="139"/>
      <c r="N914" s="209">
        <f>I914</f>
        <v>0</v>
      </c>
      <c r="O914" s="348">
        <f>L914+M914-N914</f>
        <v>0</v>
      </c>
      <c r="P914" s="129"/>
      <c r="Q914" s="210"/>
      <c r="R914" s="215"/>
      <c r="S914" s="215"/>
      <c r="T914" s="215"/>
      <c r="U914" s="215"/>
      <c r="V914" s="215"/>
      <c r="W914" s="349"/>
      <c r="X914" s="207">
        <f>T914-U914-V914-W914</f>
        <v>0</v>
      </c>
    </row>
    <row r="915" spans="1:24" ht="18.600000000000001" hidden="1" thickBot="1">
      <c r="A915" s="148">
        <v>180</v>
      </c>
      <c r="B915" s="6"/>
      <c r="C915" s="13">
        <v>1991</v>
      </c>
      <c r="D915" s="12" t="s">
        <v>1204</v>
      </c>
      <c r="E915" s="378"/>
      <c r="F915" s="380"/>
      <c r="G915" s="130"/>
      <c r="H915" s="130"/>
      <c r="I915" s="130"/>
      <c r="J915" s="128" t="str">
        <f t="shared" si="151"/>
        <v/>
      </c>
      <c r="K915" s="129"/>
      <c r="L915" s="347"/>
      <c r="M915" s="139"/>
      <c r="N915" s="209">
        <f>I915</f>
        <v>0</v>
      </c>
      <c r="O915" s="348">
        <f>L915+M915-N915</f>
        <v>0</v>
      </c>
      <c r="P915" s="129"/>
      <c r="Q915" s="210"/>
      <c r="R915" s="215"/>
      <c r="S915" s="215"/>
      <c r="T915" s="215"/>
      <c r="U915" s="215"/>
      <c r="V915" s="215"/>
      <c r="W915" s="349"/>
      <c r="X915" s="207">
        <f>T915-U915-V915-W915</f>
        <v>0</v>
      </c>
    </row>
    <row r="916" spans="1:24" ht="18.600000000000001" hidden="1" thickBot="1">
      <c r="A916" s="148">
        <v>185</v>
      </c>
      <c r="B916" s="10">
        <v>2100</v>
      </c>
      <c r="C916" s="734" t="s">
        <v>310</v>
      </c>
      <c r="D916" s="734"/>
      <c r="E916" s="381">
        <f>SUM(E917:E921)</f>
        <v>0</v>
      </c>
      <c r="F916" s="211">
        <f>SUM(F917:F921)</f>
        <v>0</v>
      </c>
      <c r="G916" s="137">
        <f>SUM(G917:G921)</f>
        <v>0</v>
      </c>
      <c r="H916" s="137">
        <f>SUM(H917:H921)</f>
        <v>0</v>
      </c>
      <c r="I916" s="137">
        <f>SUM(I917:I921)</f>
        <v>0</v>
      </c>
      <c r="J916" s="128" t="str">
        <f t="shared" si="151"/>
        <v/>
      </c>
      <c r="K916" s="129"/>
      <c r="L916" s="212">
        <f>SUM(L917:L921)</f>
        <v>0</v>
      </c>
      <c r="M916" s="213">
        <f>SUM(M917:M921)</f>
        <v>0</v>
      </c>
      <c r="N916" s="350">
        <f>SUM(N917:N921)</f>
        <v>0</v>
      </c>
      <c r="O916" s="351">
        <f>SUM(O917:O921)</f>
        <v>0</v>
      </c>
      <c r="P916" s="129"/>
      <c r="Q916" s="214"/>
      <c r="R916" s="225"/>
      <c r="S916" s="225"/>
      <c r="T916" s="225"/>
      <c r="U916" s="225"/>
      <c r="V916" s="225"/>
      <c r="W916" s="352"/>
      <c r="X916" s="207">
        <f t="shared" si="152"/>
        <v>0</v>
      </c>
    </row>
    <row r="917" spans="1:24" ht="18.600000000000001" hidden="1" thickBot="1">
      <c r="A917" s="148">
        <v>190</v>
      </c>
      <c r="B917" s="6"/>
      <c r="C917" s="15">
        <v>2110</v>
      </c>
      <c r="D917" s="18" t="s">
        <v>1132</v>
      </c>
      <c r="E917" s="378"/>
      <c r="F917" s="380"/>
      <c r="G917" s="130"/>
      <c r="H917" s="130"/>
      <c r="I917" s="130"/>
      <c r="J917" s="128" t="str">
        <f t="shared" si="151"/>
        <v/>
      </c>
      <c r="K917" s="129"/>
      <c r="L917" s="347"/>
      <c r="M917" s="139"/>
      <c r="N917" s="209">
        <f>I917</f>
        <v>0</v>
      </c>
      <c r="O917" s="348">
        <f t="shared" si="153"/>
        <v>0</v>
      </c>
      <c r="P917" s="129"/>
      <c r="Q917" s="210"/>
      <c r="R917" s="215"/>
      <c r="S917" s="215"/>
      <c r="T917" s="215"/>
      <c r="U917" s="215"/>
      <c r="V917" s="215"/>
      <c r="W917" s="349"/>
      <c r="X917" s="207">
        <f t="shared" si="152"/>
        <v>0</v>
      </c>
    </row>
    <row r="918" spans="1:24" ht="18.600000000000001" hidden="1" thickBot="1">
      <c r="A918" s="148">
        <v>200</v>
      </c>
      <c r="B918" s="47"/>
      <c r="C918" s="7">
        <v>2120</v>
      </c>
      <c r="D918" s="35" t="s">
        <v>1133</v>
      </c>
      <c r="E918" s="378"/>
      <c r="F918" s="380"/>
      <c r="G918" s="130"/>
      <c r="H918" s="130"/>
      <c r="I918" s="130"/>
      <c r="J918" s="128" t="str">
        <f t="shared" si="151"/>
        <v/>
      </c>
      <c r="K918" s="129"/>
      <c r="L918" s="347"/>
      <c r="M918" s="139"/>
      <c r="N918" s="209">
        <f>I918</f>
        <v>0</v>
      </c>
      <c r="O918" s="348">
        <f t="shared" si="153"/>
        <v>0</v>
      </c>
      <c r="P918" s="129"/>
      <c r="Q918" s="210"/>
      <c r="R918" s="215"/>
      <c r="S918" s="215"/>
      <c r="T918" s="215"/>
      <c r="U918" s="215"/>
      <c r="V918" s="215"/>
      <c r="W918" s="349"/>
      <c r="X918" s="207">
        <f t="shared" si="152"/>
        <v>0</v>
      </c>
    </row>
    <row r="919" spans="1:24" ht="18.600000000000001" hidden="1" thickBot="1">
      <c r="A919" s="148">
        <v>200</v>
      </c>
      <c r="B919" s="47"/>
      <c r="C919" s="7">
        <v>2125</v>
      </c>
      <c r="D919" s="29" t="s">
        <v>304</v>
      </c>
      <c r="E919" s="378"/>
      <c r="F919" s="380"/>
      <c r="G919" s="130"/>
      <c r="H919" s="130"/>
      <c r="I919" s="130"/>
      <c r="J919" s="128" t="str">
        <f t="shared" si="151"/>
        <v/>
      </c>
      <c r="K919" s="129"/>
      <c r="L919" s="347"/>
      <c r="M919" s="139"/>
      <c r="N919" s="209">
        <f>I919</f>
        <v>0</v>
      </c>
      <c r="O919" s="348">
        <f t="shared" si="153"/>
        <v>0</v>
      </c>
      <c r="P919" s="129"/>
      <c r="Q919" s="210"/>
      <c r="R919" s="215"/>
      <c r="S919" s="215"/>
      <c r="T919" s="215"/>
      <c r="U919" s="215"/>
      <c r="V919" s="215"/>
      <c r="W919" s="349"/>
      <c r="X919" s="207">
        <f t="shared" si="152"/>
        <v>0</v>
      </c>
    </row>
    <row r="920" spans="1:24" ht="18.600000000000001" hidden="1" thickBot="1">
      <c r="A920" s="148">
        <v>205</v>
      </c>
      <c r="B920" s="14"/>
      <c r="C920" s="7">
        <v>2140</v>
      </c>
      <c r="D920" s="35" t="s">
        <v>1135</v>
      </c>
      <c r="E920" s="378"/>
      <c r="F920" s="380"/>
      <c r="G920" s="130"/>
      <c r="H920" s="130"/>
      <c r="I920" s="130"/>
      <c r="J920" s="128" t="str">
        <f t="shared" si="151"/>
        <v/>
      </c>
      <c r="K920" s="129"/>
      <c r="L920" s="347"/>
      <c r="M920" s="139"/>
      <c r="N920" s="209">
        <f>I920</f>
        <v>0</v>
      </c>
      <c r="O920" s="348">
        <f t="shared" si="153"/>
        <v>0</v>
      </c>
      <c r="P920" s="129"/>
      <c r="Q920" s="210"/>
      <c r="R920" s="215"/>
      <c r="S920" s="215"/>
      <c r="T920" s="215"/>
      <c r="U920" s="215"/>
      <c r="V920" s="215"/>
      <c r="W920" s="349"/>
      <c r="X920" s="207">
        <f t="shared" si="152"/>
        <v>0</v>
      </c>
    </row>
    <row r="921" spans="1:24" ht="18.600000000000001" hidden="1" thickBot="1">
      <c r="A921" s="148">
        <v>210</v>
      </c>
      <c r="B921" s="6"/>
      <c r="C921" s="13">
        <v>2190</v>
      </c>
      <c r="D921" s="468" t="s">
        <v>1136</v>
      </c>
      <c r="E921" s="378"/>
      <c r="F921" s="380"/>
      <c r="G921" s="130"/>
      <c r="H921" s="130"/>
      <c r="I921" s="130"/>
      <c r="J921" s="128" t="str">
        <f t="shared" si="151"/>
        <v/>
      </c>
      <c r="K921" s="129"/>
      <c r="L921" s="347"/>
      <c r="M921" s="139"/>
      <c r="N921" s="209">
        <f>I921</f>
        <v>0</v>
      </c>
      <c r="O921" s="348">
        <f t="shared" si="153"/>
        <v>0</v>
      </c>
      <c r="P921" s="129"/>
      <c r="Q921" s="210"/>
      <c r="R921" s="215"/>
      <c r="S921" s="215"/>
      <c r="T921" s="215"/>
      <c r="U921" s="215"/>
      <c r="V921" s="215"/>
      <c r="W921" s="349"/>
      <c r="X921" s="207">
        <f t="shared" si="152"/>
        <v>0</v>
      </c>
    </row>
    <row r="922" spans="1:24" ht="18.600000000000001" hidden="1" thickBot="1">
      <c r="A922" s="148">
        <v>215</v>
      </c>
      <c r="B922" s="10">
        <v>2200</v>
      </c>
      <c r="C922" s="734" t="s">
        <v>1137</v>
      </c>
      <c r="D922" s="734"/>
      <c r="E922" s="381">
        <f>SUM(E923:E924)</f>
        <v>0</v>
      </c>
      <c r="F922" s="211">
        <f>SUM(F923:F924)</f>
        <v>0</v>
      </c>
      <c r="G922" s="137">
        <f>SUM(G923:G924)</f>
        <v>0</v>
      </c>
      <c r="H922" s="137">
        <f>SUM(H923:H924)</f>
        <v>0</v>
      </c>
      <c r="I922" s="137">
        <f>SUM(I923:I924)</f>
        <v>0</v>
      </c>
      <c r="J922" s="128" t="str">
        <f t="shared" si="151"/>
        <v/>
      </c>
      <c r="K922" s="129"/>
      <c r="L922" s="212">
        <f>SUM(L923:L924)</f>
        <v>0</v>
      </c>
      <c r="M922" s="213">
        <f>SUM(M923:M924)</f>
        <v>0</v>
      </c>
      <c r="N922" s="350">
        <f>SUM(N923:N924)</f>
        <v>0</v>
      </c>
      <c r="O922" s="351">
        <f>SUM(O923:O924)</f>
        <v>0</v>
      </c>
      <c r="P922" s="129"/>
      <c r="Q922" s="214"/>
      <c r="R922" s="225"/>
      <c r="S922" s="225"/>
      <c r="T922" s="225"/>
      <c r="U922" s="225"/>
      <c r="V922" s="225"/>
      <c r="W922" s="352"/>
      <c r="X922" s="207">
        <f t="shared" si="152"/>
        <v>0</v>
      </c>
    </row>
    <row r="923" spans="1:24" ht="18.600000000000001" hidden="1" thickBot="1">
      <c r="A923" s="147">
        <v>220</v>
      </c>
      <c r="B923" s="6"/>
      <c r="C923" s="7">
        <v>2221</v>
      </c>
      <c r="D923" s="9" t="s">
        <v>694</v>
      </c>
      <c r="E923" s="378"/>
      <c r="F923" s="380"/>
      <c r="G923" s="130"/>
      <c r="H923" s="130"/>
      <c r="I923" s="130"/>
      <c r="J923" s="128" t="str">
        <f t="shared" si="151"/>
        <v/>
      </c>
      <c r="K923" s="129"/>
      <c r="L923" s="347"/>
      <c r="M923" s="139"/>
      <c r="N923" s="209">
        <f t="shared" ref="N923:N928" si="159">I923</f>
        <v>0</v>
      </c>
      <c r="O923" s="348">
        <f t="shared" ref="O923:O928" si="160">L923+M923-N923</f>
        <v>0</v>
      </c>
      <c r="P923" s="129"/>
      <c r="Q923" s="210"/>
      <c r="R923" s="215"/>
      <c r="S923" s="215"/>
      <c r="T923" s="215"/>
      <c r="U923" s="215"/>
      <c r="V923" s="215"/>
      <c r="W923" s="349"/>
      <c r="X923" s="207">
        <f t="shared" si="152"/>
        <v>0</v>
      </c>
    </row>
    <row r="924" spans="1:24" ht="18.600000000000001" hidden="1" thickBot="1">
      <c r="A924" s="148">
        <v>225</v>
      </c>
      <c r="B924" s="6"/>
      <c r="C924" s="13">
        <v>2224</v>
      </c>
      <c r="D924" s="12" t="s">
        <v>1138</v>
      </c>
      <c r="E924" s="378"/>
      <c r="F924" s="380"/>
      <c r="G924" s="130"/>
      <c r="H924" s="130"/>
      <c r="I924" s="130"/>
      <c r="J924" s="128" t="str">
        <f t="shared" si="151"/>
        <v/>
      </c>
      <c r="K924" s="129"/>
      <c r="L924" s="347"/>
      <c r="M924" s="139"/>
      <c r="N924" s="209">
        <f t="shared" si="159"/>
        <v>0</v>
      </c>
      <c r="O924" s="348">
        <f t="shared" si="160"/>
        <v>0</v>
      </c>
      <c r="P924" s="129"/>
      <c r="Q924" s="210"/>
      <c r="R924" s="215"/>
      <c r="S924" s="215"/>
      <c r="T924" s="215"/>
      <c r="U924" s="215"/>
      <c r="V924" s="215"/>
      <c r="W924" s="349"/>
      <c r="X924" s="207">
        <f t="shared" si="152"/>
        <v>0</v>
      </c>
    </row>
    <row r="925" spans="1:24" ht="18.600000000000001" hidden="1" thickBot="1">
      <c r="A925" s="148">
        <v>230</v>
      </c>
      <c r="B925" s="10">
        <v>2500</v>
      </c>
      <c r="C925" s="737" t="s">
        <v>1139</v>
      </c>
      <c r="D925" s="737"/>
      <c r="E925" s="381"/>
      <c r="F925" s="384"/>
      <c r="G925" s="143"/>
      <c r="H925" s="143"/>
      <c r="I925" s="130"/>
      <c r="J925" s="128" t="str">
        <f t="shared" si="151"/>
        <v/>
      </c>
      <c r="K925" s="129"/>
      <c r="L925" s="354"/>
      <c r="M925" s="141"/>
      <c r="N925" s="209">
        <f t="shared" si="159"/>
        <v>0</v>
      </c>
      <c r="O925" s="348">
        <f t="shared" si="160"/>
        <v>0</v>
      </c>
      <c r="P925" s="129"/>
      <c r="Q925" s="214"/>
      <c r="R925" s="225"/>
      <c r="S925" s="215"/>
      <c r="T925" s="215"/>
      <c r="U925" s="225"/>
      <c r="V925" s="215"/>
      <c r="W925" s="349"/>
      <c r="X925" s="207">
        <f t="shared" si="152"/>
        <v>0</v>
      </c>
    </row>
    <row r="926" spans="1:24" ht="18.600000000000001" hidden="1" thickBot="1">
      <c r="A926" s="148">
        <v>245</v>
      </c>
      <c r="B926" s="10">
        <v>2600</v>
      </c>
      <c r="C926" s="738" t="s">
        <v>1140</v>
      </c>
      <c r="D926" s="741"/>
      <c r="E926" s="381"/>
      <c r="F926" s="384"/>
      <c r="G926" s="143"/>
      <c r="H926" s="143"/>
      <c r="I926" s="130"/>
      <c r="J926" s="128" t="str">
        <f t="shared" si="151"/>
        <v/>
      </c>
      <c r="K926" s="129"/>
      <c r="L926" s="354"/>
      <c r="M926" s="141"/>
      <c r="N926" s="209">
        <f t="shared" si="159"/>
        <v>0</v>
      </c>
      <c r="O926" s="348">
        <f t="shared" si="160"/>
        <v>0</v>
      </c>
      <c r="P926" s="129"/>
      <c r="Q926" s="214"/>
      <c r="R926" s="225"/>
      <c r="S926" s="215"/>
      <c r="T926" s="215"/>
      <c r="U926" s="225"/>
      <c r="V926" s="215"/>
      <c r="W926" s="349"/>
      <c r="X926" s="207">
        <f t="shared" si="152"/>
        <v>0</v>
      </c>
    </row>
    <row r="927" spans="1:24" ht="18.600000000000001" hidden="1" thickBot="1">
      <c r="A927" s="147">
        <v>220</v>
      </c>
      <c r="B927" s="10">
        <v>2700</v>
      </c>
      <c r="C927" s="738" t="s">
        <v>1141</v>
      </c>
      <c r="D927" s="741"/>
      <c r="E927" s="381"/>
      <c r="F927" s="384"/>
      <c r="G927" s="143"/>
      <c r="H927" s="143"/>
      <c r="I927" s="130"/>
      <c r="J927" s="128" t="str">
        <f t="shared" si="151"/>
        <v/>
      </c>
      <c r="K927" s="129"/>
      <c r="L927" s="354"/>
      <c r="M927" s="141"/>
      <c r="N927" s="209">
        <f t="shared" si="159"/>
        <v>0</v>
      </c>
      <c r="O927" s="348">
        <f t="shared" si="160"/>
        <v>0</v>
      </c>
      <c r="P927" s="129"/>
      <c r="Q927" s="214"/>
      <c r="R927" s="225"/>
      <c r="S927" s="215"/>
      <c r="T927" s="215"/>
      <c r="U927" s="225"/>
      <c r="V927" s="215"/>
      <c r="W927" s="349"/>
      <c r="X927" s="207">
        <f t="shared" si="152"/>
        <v>0</v>
      </c>
    </row>
    <row r="928" spans="1:24" ht="18.600000000000001" hidden="1" thickBot="1">
      <c r="A928" s="148">
        <v>225</v>
      </c>
      <c r="B928" s="10">
        <v>2800</v>
      </c>
      <c r="C928" s="738" t="s">
        <v>1142</v>
      </c>
      <c r="D928" s="741"/>
      <c r="E928" s="381"/>
      <c r="F928" s="384"/>
      <c r="G928" s="143"/>
      <c r="H928" s="143"/>
      <c r="I928" s="130"/>
      <c r="J928" s="128" t="str">
        <f t="shared" si="151"/>
        <v/>
      </c>
      <c r="K928" s="129"/>
      <c r="L928" s="354"/>
      <c r="M928" s="141"/>
      <c r="N928" s="209">
        <f t="shared" si="159"/>
        <v>0</v>
      </c>
      <c r="O928" s="348">
        <f t="shared" si="160"/>
        <v>0</v>
      </c>
      <c r="P928" s="129"/>
      <c r="Q928" s="214"/>
      <c r="R928" s="225"/>
      <c r="S928" s="215"/>
      <c r="T928" s="215"/>
      <c r="U928" s="225"/>
      <c r="V928" s="215"/>
      <c r="W928" s="349"/>
      <c r="X928" s="207">
        <f t="shared" si="152"/>
        <v>0</v>
      </c>
    </row>
    <row r="929" spans="1:24" ht="18.600000000000001" hidden="1" thickBot="1">
      <c r="A929" s="148">
        <v>230</v>
      </c>
      <c r="B929" s="10">
        <v>2900</v>
      </c>
      <c r="C929" s="730" t="s">
        <v>1143</v>
      </c>
      <c r="D929" s="736"/>
      <c r="E929" s="381">
        <f>SUM(E930:E935)</f>
        <v>0</v>
      </c>
      <c r="F929" s="211">
        <f>SUM(F930:F935)</f>
        <v>0</v>
      </c>
      <c r="G929" s="137">
        <f>SUM(G930:G935)</f>
        <v>0</v>
      </c>
      <c r="H929" s="137">
        <f>SUM(H930:H935)</f>
        <v>0</v>
      </c>
      <c r="I929" s="137">
        <f>SUM(I930:I935)</f>
        <v>0</v>
      </c>
      <c r="J929" s="128" t="str">
        <f t="shared" si="151"/>
        <v/>
      </c>
      <c r="K929" s="129"/>
      <c r="L929" s="212">
        <f>SUM(L930:L935)</f>
        <v>0</v>
      </c>
      <c r="M929" s="213">
        <f>SUM(M930:M935)</f>
        <v>0</v>
      </c>
      <c r="N929" s="350">
        <f>SUM(N930:N935)</f>
        <v>0</v>
      </c>
      <c r="O929" s="351">
        <f>SUM(O930:O935)</f>
        <v>0</v>
      </c>
      <c r="P929" s="129"/>
      <c r="Q929" s="214"/>
      <c r="R929" s="225"/>
      <c r="S929" s="225"/>
      <c r="T929" s="225"/>
      <c r="U929" s="225"/>
      <c r="V929" s="225"/>
      <c r="W929" s="352"/>
      <c r="X929" s="207">
        <f t="shared" si="152"/>
        <v>0</v>
      </c>
    </row>
    <row r="930" spans="1:24" ht="18.600000000000001" hidden="1" thickBot="1">
      <c r="A930" s="148">
        <v>235</v>
      </c>
      <c r="B930" s="48"/>
      <c r="C930" s="15">
        <v>2920</v>
      </c>
      <c r="D930" s="218" t="s">
        <v>1144</v>
      </c>
      <c r="E930" s="378"/>
      <c r="F930" s="380"/>
      <c r="G930" s="130"/>
      <c r="H930" s="130"/>
      <c r="I930" s="130"/>
      <c r="J930" s="128" t="str">
        <f t="shared" si="151"/>
        <v/>
      </c>
      <c r="K930" s="129"/>
      <c r="L930" s="347"/>
      <c r="M930" s="139"/>
      <c r="N930" s="209">
        <f t="shared" ref="N930:N935" si="161">I930</f>
        <v>0</v>
      </c>
      <c r="O930" s="348">
        <f t="shared" ref="O930:O935" si="162">L930+M930-N930</f>
        <v>0</v>
      </c>
      <c r="P930" s="129"/>
      <c r="Q930" s="210"/>
      <c r="R930" s="215"/>
      <c r="S930" s="215"/>
      <c r="T930" s="215"/>
      <c r="U930" s="215"/>
      <c r="V930" s="215"/>
      <c r="W930" s="349"/>
      <c r="X930" s="207">
        <f t="shared" si="152"/>
        <v>0</v>
      </c>
    </row>
    <row r="931" spans="1:24" ht="36" hidden="1" customHeight="1" thickBot="1">
      <c r="A931" s="148">
        <v>240</v>
      </c>
      <c r="B931" s="48"/>
      <c r="C931" s="44">
        <v>2969</v>
      </c>
      <c r="D931" s="219" t="s">
        <v>1145</v>
      </c>
      <c r="E931" s="378"/>
      <c r="F931" s="380"/>
      <c r="G931" s="130"/>
      <c r="H931" s="130"/>
      <c r="I931" s="130"/>
      <c r="J931" s="128" t="str">
        <f t="shared" si="151"/>
        <v/>
      </c>
      <c r="K931" s="129"/>
      <c r="L931" s="347"/>
      <c r="M931" s="139"/>
      <c r="N931" s="209">
        <f t="shared" si="161"/>
        <v>0</v>
      </c>
      <c r="O931" s="348">
        <f t="shared" si="162"/>
        <v>0</v>
      </c>
      <c r="P931" s="129"/>
      <c r="Q931" s="210"/>
      <c r="R931" s="215"/>
      <c r="S931" s="215"/>
      <c r="T931" s="215"/>
      <c r="U931" s="215"/>
      <c r="V931" s="215"/>
      <c r="W931" s="349"/>
      <c r="X931" s="207">
        <f t="shared" si="152"/>
        <v>0</v>
      </c>
    </row>
    <row r="932" spans="1:24" ht="33" hidden="1" thickBot="1">
      <c r="A932" s="148">
        <v>245</v>
      </c>
      <c r="B932" s="48"/>
      <c r="C932" s="44">
        <v>2970</v>
      </c>
      <c r="D932" s="219" t="s">
        <v>1146</v>
      </c>
      <c r="E932" s="378"/>
      <c r="F932" s="380"/>
      <c r="G932" s="130"/>
      <c r="H932" s="130"/>
      <c r="I932" s="130"/>
      <c r="J932" s="128" t="str">
        <f t="shared" si="151"/>
        <v/>
      </c>
      <c r="K932" s="129"/>
      <c r="L932" s="347"/>
      <c r="M932" s="139"/>
      <c r="N932" s="209">
        <f t="shared" si="161"/>
        <v>0</v>
      </c>
      <c r="O932" s="348">
        <f t="shared" si="162"/>
        <v>0</v>
      </c>
      <c r="P932" s="129"/>
      <c r="Q932" s="210"/>
      <c r="R932" s="215"/>
      <c r="S932" s="215"/>
      <c r="T932" s="215"/>
      <c r="U932" s="215"/>
      <c r="V932" s="215"/>
      <c r="W932" s="349"/>
      <c r="X932" s="207">
        <f t="shared" si="152"/>
        <v>0</v>
      </c>
    </row>
    <row r="933" spans="1:24" ht="18.600000000000001" hidden="1" thickBot="1">
      <c r="A933" s="147">
        <v>250</v>
      </c>
      <c r="B933" s="48"/>
      <c r="C933" s="42">
        <v>2989</v>
      </c>
      <c r="D933" s="220" t="s">
        <v>1147</v>
      </c>
      <c r="E933" s="378"/>
      <c r="F933" s="380"/>
      <c r="G933" s="130"/>
      <c r="H933" s="130"/>
      <c r="I933" s="130"/>
      <c r="J933" s="128" t="str">
        <f t="shared" si="151"/>
        <v/>
      </c>
      <c r="K933" s="129"/>
      <c r="L933" s="347"/>
      <c r="M933" s="139"/>
      <c r="N933" s="209">
        <f t="shared" si="161"/>
        <v>0</v>
      </c>
      <c r="O933" s="348">
        <f t="shared" si="162"/>
        <v>0</v>
      </c>
      <c r="P933" s="129"/>
      <c r="Q933" s="210"/>
      <c r="R933" s="215"/>
      <c r="S933" s="215"/>
      <c r="T933" s="215"/>
      <c r="U933" s="215"/>
      <c r="V933" s="215"/>
      <c r="W933" s="349"/>
      <c r="X933" s="207">
        <f t="shared" si="152"/>
        <v>0</v>
      </c>
    </row>
    <row r="934" spans="1:24" ht="18.600000000000001" hidden="1" thickBot="1">
      <c r="A934" s="148">
        <v>255</v>
      </c>
      <c r="B934" s="6"/>
      <c r="C934" s="7">
        <v>2991</v>
      </c>
      <c r="D934" s="221" t="s">
        <v>1148</v>
      </c>
      <c r="E934" s="378"/>
      <c r="F934" s="380"/>
      <c r="G934" s="130"/>
      <c r="H934" s="130"/>
      <c r="I934" s="130"/>
      <c r="J934" s="128" t="str">
        <f t="shared" si="151"/>
        <v/>
      </c>
      <c r="K934" s="129"/>
      <c r="L934" s="347"/>
      <c r="M934" s="139"/>
      <c r="N934" s="209">
        <f t="shared" si="161"/>
        <v>0</v>
      </c>
      <c r="O934" s="348">
        <f t="shared" si="162"/>
        <v>0</v>
      </c>
      <c r="P934" s="129"/>
      <c r="Q934" s="210"/>
      <c r="R934" s="215"/>
      <c r="S934" s="215"/>
      <c r="T934" s="215"/>
      <c r="U934" s="215"/>
      <c r="V934" s="215"/>
      <c r="W934" s="349"/>
      <c r="X934" s="207">
        <f t="shared" si="152"/>
        <v>0</v>
      </c>
    </row>
    <row r="935" spans="1:24" ht="18.600000000000001" hidden="1" thickBot="1">
      <c r="A935" s="148">
        <v>265</v>
      </c>
      <c r="B935" s="6"/>
      <c r="C935" s="13">
        <v>2992</v>
      </c>
      <c r="D935" s="26" t="s">
        <v>1149</v>
      </c>
      <c r="E935" s="378"/>
      <c r="F935" s="380"/>
      <c r="G935" s="130"/>
      <c r="H935" s="130"/>
      <c r="I935" s="130"/>
      <c r="J935" s="128" t="str">
        <f t="shared" si="151"/>
        <v/>
      </c>
      <c r="K935" s="129"/>
      <c r="L935" s="347"/>
      <c r="M935" s="139"/>
      <c r="N935" s="209">
        <f t="shared" si="161"/>
        <v>0</v>
      </c>
      <c r="O935" s="348">
        <f t="shared" si="162"/>
        <v>0</v>
      </c>
      <c r="P935" s="129"/>
      <c r="Q935" s="210"/>
      <c r="R935" s="215"/>
      <c r="S935" s="215"/>
      <c r="T935" s="215"/>
      <c r="U935" s="215"/>
      <c r="V935" s="215"/>
      <c r="W935" s="349"/>
      <c r="X935" s="207">
        <f t="shared" si="152"/>
        <v>0</v>
      </c>
    </row>
    <row r="936" spans="1:24" ht="18.600000000000001" hidden="1" thickBot="1">
      <c r="A936" s="147">
        <v>270</v>
      </c>
      <c r="B936" s="10">
        <v>3300</v>
      </c>
      <c r="C936" s="730" t="s">
        <v>1150</v>
      </c>
      <c r="D936" s="730"/>
      <c r="E936" s="381">
        <f>SUM(E937:E942)</f>
        <v>0</v>
      </c>
      <c r="F936" s="211">
        <f>SUM(F937:F942)</f>
        <v>0</v>
      </c>
      <c r="G936" s="137">
        <f>SUM(G937:G942)</f>
        <v>0</v>
      </c>
      <c r="H936" s="137">
        <f>SUM(H937:H942)</f>
        <v>0</v>
      </c>
      <c r="I936" s="137">
        <f>SUM(I937:I942)</f>
        <v>0</v>
      </c>
      <c r="J936" s="128" t="str">
        <f t="shared" si="151"/>
        <v/>
      </c>
      <c r="K936" s="129"/>
      <c r="L936" s="214"/>
      <c r="M936" s="225"/>
      <c r="N936" s="225"/>
      <c r="O936" s="352"/>
      <c r="P936" s="129"/>
      <c r="Q936" s="214"/>
      <c r="R936" s="225"/>
      <c r="S936" s="225"/>
      <c r="T936" s="225"/>
      <c r="U936" s="225"/>
      <c r="V936" s="225"/>
      <c r="W936" s="352"/>
      <c r="X936" s="207">
        <f t="shared" si="152"/>
        <v>0</v>
      </c>
    </row>
    <row r="937" spans="1:24" ht="18.600000000000001" hidden="1" thickBot="1">
      <c r="A937" s="147">
        <v>290</v>
      </c>
      <c r="B937" s="14"/>
      <c r="C937" s="15">
        <v>3301</v>
      </c>
      <c r="D937" s="398" t="s">
        <v>1151</v>
      </c>
      <c r="E937" s="378"/>
      <c r="F937" s="380"/>
      <c r="G937" s="130"/>
      <c r="H937" s="130"/>
      <c r="I937" s="130"/>
      <c r="J937" s="128" t="str">
        <f t="shared" si="151"/>
        <v/>
      </c>
      <c r="K937" s="129"/>
      <c r="L937" s="210"/>
      <c r="M937" s="215"/>
      <c r="N937" s="215"/>
      <c r="O937" s="349"/>
      <c r="P937" s="129"/>
      <c r="Q937" s="210"/>
      <c r="R937" s="215"/>
      <c r="S937" s="215"/>
      <c r="T937" s="215"/>
      <c r="U937" s="215"/>
      <c r="V937" s="215"/>
      <c r="W937" s="349"/>
      <c r="X937" s="207">
        <f t="shared" si="152"/>
        <v>0</v>
      </c>
    </row>
    <row r="938" spans="1:24" ht="18.600000000000001" hidden="1" thickBot="1">
      <c r="A938" s="216">
        <v>320</v>
      </c>
      <c r="B938" s="14"/>
      <c r="C938" s="44">
        <v>3302</v>
      </c>
      <c r="D938" s="399" t="s">
        <v>305</v>
      </c>
      <c r="E938" s="378"/>
      <c r="F938" s="380"/>
      <c r="G938" s="130"/>
      <c r="H938" s="130"/>
      <c r="I938" s="130"/>
      <c r="J938" s="128" t="str">
        <f t="shared" si="151"/>
        <v/>
      </c>
      <c r="K938" s="129"/>
      <c r="L938" s="210"/>
      <c r="M938" s="215"/>
      <c r="N938" s="215"/>
      <c r="O938" s="349"/>
      <c r="P938" s="129"/>
      <c r="Q938" s="210"/>
      <c r="R938" s="215"/>
      <c r="S938" s="215"/>
      <c r="T938" s="215"/>
      <c r="U938" s="215"/>
      <c r="V938" s="215"/>
      <c r="W938" s="349"/>
      <c r="X938" s="207">
        <f t="shared" si="152"/>
        <v>0</v>
      </c>
    </row>
    <row r="939" spans="1:24" ht="18.600000000000001" hidden="1" thickBot="1">
      <c r="A939" s="147">
        <v>330</v>
      </c>
      <c r="B939" s="14"/>
      <c r="C939" s="44">
        <v>3303</v>
      </c>
      <c r="D939" s="399" t="s">
        <v>1153</v>
      </c>
      <c r="E939" s="378"/>
      <c r="F939" s="380"/>
      <c r="G939" s="130"/>
      <c r="H939" s="130"/>
      <c r="I939" s="130"/>
      <c r="J939" s="128" t="str">
        <f t="shared" si="151"/>
        <v/>
      </c>
      <c r="K939" s="129"/>
      <c r="L939" s="210"/>
      <c r="M939" s="215"/>
      <c r="N939" s="215"/>
      <c r="O939" s="349"/>
      <c r="P939" s="129"/>
      <c r="Q939" s="210"/>
      <c r="R939" s="215"/>
      <c r="S939" s="215"/>
      <c r="T939" s="215"/>
      <c r="U939" s="215"/>
      <c r="V939" s="215"/>
      <c r="W939" s="349"/>
      <c r="X939" s="207">
        <f t="shared" si="152"/>
        <v>0</v>
      </c>
    </row>
    <row r="940" spans="1:24" ht="18.600000000000001" hidden="1" thickBot="1">
      <c r="A940" s="147">
        <v>350</v>
      </c>
      <c r="B940" s="14"/>
      <c r="C940" s="42">
        <v>3304</v>
      </c>
      <c r="D940" s="400" t="s">
        <v>1154</v>
      </c>
      <c r="E940" s="378"/>
      <c r="F940" s="380"/>
      <c r="G940" s="130"/>
      <c r="H940" s="130"/>
      <c r="I940" s="130"/>
      <c r="J940" s="128" t="str">
        <f t="shared" si="151"/>
        <v/>
      </c>
      <c r="K940" s="129"/>
      <c r="L940" s="210"/>
      <c r="M940" s="215"/>
      <c r="N940" s="215"/>
      <c r="O940" s="349"/>
      <c r="P940" s="129"/>
      <c r="Q940" s="210"/>
      <c r="R940" s="215"/>
      <c r="S940" s="215"/>
      <c r="T940" s="215"/>
      <c r="U940" s="215"/>
      <c r="V940" s="215"/>
      <c r="W940" s="349"/>
      <c r="X940" s="207">
        <f t="shared" si="152"/>
        <v>0</v>
      </c>
    </row>
    <row r="941" spans="1:24" ht="18.600000000000001" hidden="1" thickBot="1">
      <c r="A941" s="148">
        <v>355</v>
      </c>
      <c r="B941" s="14"/>
      <c r="C941" s="13">
        <v>3305</v>
      </c>
      <c r="D941" s="401" t="s">
        <v>1155</v>
      </c>
      <c r="E941" s="378"/>
      <c r="F941" s="380"/>
      <c r="G941" s="130"/>
      <c r="H941" s="130"/>
      <c r="I941" s="130"/>
      <c r="J941" s="128" t="str">
        <f t="shared" si="151"/>
        <v/>
      </c>
      <c r="K941" s="129"/>
      <c r="L941" s="210"/>
      <c r="M941" s="215"/>
      <c r="N941" s="215"/>
      <c r="O941" s="349"/>
      <c r="P941" s="129"/>
      <c r="Q941" s="210"/>
      <c r="R941" s="215"/>
      <c r="S941" s="215"/>
      <c r="T941" s="215"/>
      <c r="U941" s="215"/>
      <c r="V941" s="215"/>
      <c r="W941" s="349"/>
      <c r="X941" s="207">
        <f t="shared" si="152"/>
        <v>0</v>
      </c>
    </row>
    <row r="942" spans="1:24" ht="18.600000000000001" hidden="1" thickBot="1">
      <c r="A942" s="148">
        <v>375</v>
      </c>
      <c r="B942" s="14"/>
      <c r="C942" s="13">
        <v>3306</v>
      </c>
      <c r="D942" s="401" t="s">
        <v>1156</v>
      </c>
      <c r="E942" s="378"/>
      <c r="F942" s="380"/>
      <c r="G942" s="130"/>
      <c r="H942" s="130"/>
      <c r="I942" s="130"/>
      <c r="J942" s="128" t="str">
        <f t="shared" ref="J942:J990" si="163">(IF($E942&lt;&gt;0,$J$2,IF($I942&lt;&gt;0,$J$2,"")))</f>
        <v/>
      </c>
      <c r="K942" s="129"/>
      <c r="L942" s="210"/>
      <c r="M942" s="215"/>
      <c r="N942" s="215"/>
      <c r="O942" s="349"/>
      <c r="P942" s="129"/>
      <c r="Q942" s="210"/>
      <c r="R942" s="215"/>
      <c r="S942" s="215"/>
      <c r="T942" s="215"/>
      <c r="U942" s="215"/>
      <c r="V942" s="215"/>
      <c r="W942" s="349"/>
      <c r="X942" s="207">
        <f t="shared" si="152"/>
        <v>0</v>
      </c>
    </row>
    <row r="943" spans="1:24" ht="18.600000000000001" hidden="1" thickBot="1">
      <c r="A943" s="148">
        <v>380</v>
      </c>
      <c r="B943" s="10">
        <v>3900</v>
      </c>
      <c r="C943" s="737" t="s">
        <v>1157</v>
      </c>
      <c r="D943" s="742"/>
      <c r="E943" s="381"/>
      <c r="F943" s="384"/>
      <c r="G943" s="143"/>
      <c r="H943" s="143"/>
      <c r="I943" s="130"/>
      <c r="J943" s="128" t="str">
        <f t="shared" si="163"/>
        <v/>
      </c>
      <c r="K943" s="129"/>
      <c r="L943" s="354"/>
      <c r="M943" s="141"/>
      <c r="N943" s="213">
        <f t="shared" ref="N943:N986" si="164">I943</f>
        <v>0</v>
      </c>
      <c r="O943" s="348">
        <f>L943+M943-N943</f>
        <v>0</v>
      </c>
      <c r="P943" s="129"/>
      <c r="Q943" s="354"/>
      <c r="R943" s="141"/>
      <c r="S943" s="355">
        <f>+IF(+(L943+M943)&gt;=I943,+M943,+(+I943-L943))</f>
        <v>0</v>
      </c>
      <c r="T943" s="209">
        <f>Q943+R943-S943</f>
        <v>0</v>
      </c>
      <c r="U943" s="141"/>
      <c r="V943" s="141"/>
      <c r="W943" s="140"/>
      <c r="X943" s="207">
        <f t="shared" ref="X943:X986" si="165">T943-U943-V943-W943</f>
        <v>0</v>
      </c>
    </row>
    <row r="944" spans="1:24" ht="18.600000000000001" hidden="1" thickBot="1">
      <c r="A944" s="148">
        <v>385</v>
      </c>
      <c r="B944" s="10">
        <v>4000</v>
      </c>
      <c r="C944" s="735" t="s">
        <v>1158</v>
      </c>
      <c r="D944" s="735"/>
      <c r="E944" s="381"/>
      <c r="F944" s="384"/>
      <c r="G944" s="143"/>
      <c r="H944" s="143"/>
      <c r="I944" s="130"/>
      <c r="J944" s="128" t="str">
        <f t="shared" si="163"/>
        <v/>
      </c>
      <c r="K944" s="129"/>
      <c r="L944" s="354"/>
      <c r="M944" s="141"/>
      <c r="N944" s="213">
        <f t="shared" si="164"/>
        <v>0</v>
      </c>
      <c r="O944" s="348">
        <f>L944+M944-N944</f>
        <v>0</v>
      </c>
      <c r="P944" s="129"/>
      <c r="Q944" s="214"/>
      <c r="R944" s="225"/>
      <c r="S944" s="225"/>
      <c r="T944" s="215"/>
      <c r="U944" s="225"/>
      <c r="V944" s="225"/>
      <c r="W944" s="349"/>
      <c r="X944" s="207">
        <f t="shared" si="165"/>
        <v>0</v>
      </c>
    </row>
    <row r="945" spans="1:24" ht="18.600000000000001" hidden="1" thickBot="1">
      <c r="A945" s="148">
        <v>390</v>
      </c>
      <c r="B945" s="10">
        <v>4100</v>
      </c>
      <c r="C945" s="735" t="s">
        <v>1159</v>
      </c>
      <c r="D945" s="735"/>
      <c r="E945" s="381"/>
      <c r="F945" s="384"/>
      <c r="G945" s="143"/>
      <c r="H945" s="143"/>
      <c r="I945" s="130"/>
      <c r="J945" s="128" t="str">
        <f t="shared" si="163"/>
        <v/>
      </c>
      <c r="K945" s="129"/>
      <c r="L945" s="214"/>
      <c r="M945" s="225"/>
      <c r="N945" s="225"/>
      <c r="O945" s="352"/>
      <c r="P945" s="129"/>
      <c r="Q945" s="214"/>
      <c r="R945" s="225"/>
      <c r="S945" s="225"/>
      <c r="T945" s="225"/>
      <c r="U945" s="225"/>
      <c r="V945" s="225"/>
      <c r="W945" s="352"/>
      <c r="X945" s="207">
        <f t="shared" si="165"/>
        <v>0</v>
      </c>
    </row>
    <row r="946" spans="1:24" ht="18.600000000000001" hidden="1" thickBot="1">
      <c r="A946" s="148">
        <v>395</v>
      </c>
      <c r="B946" s="10">
        <v>4200</v>
      </c>
      <c r="C946" s="730" t="s">
        <v>1160</v>
      </c>
      <c r="D946" s="736"/>
      <c r="E946" s="381">
        <f>SUM(E947:E952)</f>
        <v>0</v>
      </c>
      <c r="F946" s="211">
        <f>SUM(F947:F952)</f>
        <v>0</v>
      </c>
      <c r="G946" s="137">
        <f>SUM(G947:G952)</f>
        <v>0</v>
      </c>
      <c r="H946" s="137">
        <f>SUM(H947:H952)</f>
        <v>0</v>
      </c>
      <c r="I946" s="137">
        <f>SUM(I947:I952)</f>
        <v>0</v>
      </c>
      <c r="J946" s="128" t="str">
        <f t="shared" si="163"/>
        <v/>
      </c>
      <c r="K946" s="129"/>
      <c r="L946" s="212">
        <f>SUM(L947:L952)</f>
        <v>0</v>
      </c>
      <c r="M946" s="213">
        <f>SUM(M947:M952)</f>
        <v>0</v>
      </c>
      <c r="N946" s="350">
        <f>SUM(N947:N952)</f>
        <v>0</v>
      </c>
      <c r="O946" s="351">
        <f>SUM(O947:O952)</f>
        <v>0</v>
      </c>
      <c r="P946" s="129"/>
      <c r="Q946" s="212">
        <f t="shared" ref="Q946:W946" si="166">SUM(Q947:Q952)</f>
        <v>0</v>
      </c>
      <c r="R946" s="213">
        <f t="shared" si="166"/>
        <v>0</v>
      </c>
      <c r="S946" s="213">
        <f t="shared" si="166"/>
        <v>0</v>
      </c>
      <c r="T946" s="213">
        <f t="shared" si="166"/>
        <v>0</v>
      </c>
      <c r="U946" s="213">
        <f t="shared" si="166"/>
        <v>0</v>
      </c>
      <c r="V946" s="213">
        <f t="shared" si="166"/>
        <v>0</v>
      </c>
      <c r="W946" s="351">
        <f t="shared" si="166"/>
        <v>0</v>
      </c>
      <c r="X946" s="207">
        <f t="shared" si="165"/>
        <v>0</v>
      </c>
    </row>
    <row r="947" spans="1:24" ht="18.600000000000001" hidden="1" thickBot="1">
      <c r="A947" s="142">
        <v>397</v>
      </c>
      <c r="B947" s="49"/>
      <c r="C947" s="15">
        <v>4201</v>
      </c>
      <c r="D947" s="8" t="s">
        <v>1161</v>
      </c>
      <c r="E947" s="378"/>
      <c r="F947" s="380"/>
      <c r="G947" s="130"/>
      <c r="H947" s="130"/>
      <c r="I947" s="130"/>
      <c r="J947" s="128" t="str">
        <f t="shared" si="163"/>
        <v/>
      </c>
      <c r="K947" s="129"/>
      <c r="L947" s="347"/>
      <c r="M947" s="139"/>
      <c r="N947" s="209">
        <f t="shared" si="164"/>
        <v>0</v>
      </c>
      <c r="O947" s="348">
        <f t="shared" ref="O947:O952" si="167">L947+M947-N947</f>
        <v>0</v>
      </c>
      <c r="P947" s="129"/>
      <c r="Q947" s="347"/>
      <c r="R947" s="139"/>
      <c r="S947" s="355">
        <f t="shared" ref="S947:S952" si="168">+IF(+(L947+M947)&gt;=I947,+M947,+(+I947-L947))</f>
        <v>0</v>
      </c>
      <c r="T947" s="209">
        <f t="shared" ref="T947:T952" si="169">Q947+R947-S947</f>
        <v>0</v>
      </c>
      <c r="U947" s="139"/>
      <c r="V947" s="139"/>
      <c r="W947" s="140"/>
      <c r="X947" s="207">
        <f t="shared" si="165"/>
        <v>0</v>
      </c>
    </row>
    <row r="948" spans="1:24" ht="18.600000000000001" hidden="1" thickBot="1">
      <c r="A948" s="131">
        <v>398</v>
      </c>
      <c r="B948" s="49"/>
      <c r="C948" s="7">
        <v>4202</v>
      </c>
      <c r="D948" s="9" t="s">
        <v>1162</v>
      </c>
      <c r="E948" s="378"/>
      <c r="F948" s="380"/>
      <c r="G948" s="130"/>
      <c r="H948" s="130"/>
      <c r="I948" s="130"/>
      <c r="J948" s="128" t="str">
        <f t="shared" si="163"/>
        <v/>
      </c>
      <c r="K948" s="129"/>
      <c r="L948" s="347"/>
      <c r="M948" s="139"/>
      <c r="N948" s="209">
        <f t="shared" si="164"/>
        <v>0</v>
      </c>
      <c r="O948" s="348">
        <f t="shared" si="167"/>
        <v>0</v>
      </c>
      <c r="P948" s="129"/>
      <c r="Q948" s="347"/>
      <c r="R948" s="139"/>
      <c r="S948" s="355">
        <f t="shared" si="168"/>
        <v>0</v>
      </c>
      <c r="T948" s="209">
        <f t="shared" si="169"/>
        <v>0</v>
      </c>
      <c r="U948" s="139"/>
      <c r="V948" s="139"/>
      <c r="W948" s="140"/>
      <c r="X948" s="207">
        <f t="shared" si="165"/>
        <v>0</v>
      </c>
    </row>
    <row r="949" spans="1:24" ht="18.600000000000001" hidden="1" thickBot="1">
      <c r="A949" s="131">
        <v>399</v>
      </c>
      <c r="B949" s="49"/>
      <c r="C949" s="7">
        <v>4214</v>
      </c>
      <c r="D949" s="9" t="s">
        <v>1163</v>
      </c>
      <c r="E949" s="378"/>
      <c r="F949" s="380"/>
      <c r="G949" s="130"/>
      <c r="H949" s="130"/>
      <c r="I949" s="130"/>
      <c r="J949" s="128" t="str">
        <f t="shared" si="163"/>
        <v/>
      </c>
      <c r="K949" s="129"/>
      <c r="L949" s="347"/>
      <c r="M949" s="139"/>
      <c r="N949" s="209">
        <f t="shared" si="164"/>
        <v>0</v>
      </c>
      <c r="O949" s="348">
        <f t="shared" si="167"/>
        <v>0</v>
      </c>
      <c r="P949" s="129"/>
      <c r="Q949" s="347"/>
      <c r="R949" s="139"/>
      <c r="S949" s="355">
        <f t="shared" si="168"/>
        <v>0</v>
      </c>
      <c r="T949" s="209">
        <f t="shared" si="169"/>
        <v>0</v>
      </c>
      <c r="U949" s="139"/>
      <c r="V949" s="139"/>
      <c r="W949" s="140"/>
      <c r="X949" s="207">
        <f t="shared" si="165"/>
        <v>0</v>
      </c>
    </row>
    <row r="950" spans="1:24" ht="18.600000000000001" hidden="1" thickBot="1">
      <c r="A950" s="131">
        <v>400</v>
      </c>
      <c r="B950" s="49"/>
      <c r="C950" s="7">
        <v>4217</v>
      </c>
      <c r="D950" s="9" t="s">
        <v>1164</v>
      </c>
      <c r="E950" s="378"/>
      <c r="F950" s="380"/>
      <c r="G950" s="130"/>
      <c r="H950" s="130"/>
      <c r="I950" s="130"/>
      <c r="J950" s="128" t="str">
        <f t="shared" si="163"/>
        <v/>
      </c>
      <c r="K950" s="129"/>
      <c r="L950" s="347"/>
      <c r="M950" s="139"/>
      <c r="N950" s="209">
        <f t="shared" si="164"/>
        <v>0</v>
      </c>
      <c r="O950" s="348">
        <f t="shared" si="167"/>
        <v>0</v>
      </c>
      <c r="P950" s="129"/>
      <c r="Q950" s="347"/>
      <c r="R950" s="139"/>
      <c r="S950" s="355">
        <f t="shared" si="168"/>
        <v>0</v>
      </c>
      <c r="T950" s="209">
        <f t="shared" si="169"/>
        <v>0</v>
      </c>
      <c r="U950" s="139"/>
      <c r="V950" s="139"/>
      <c r="W950" s="140"/>
      <c r="X950" s="207">
        <f t="shared" si="165"/>
        <v>0</v>
      </c>
    </row>
    <row r="951" spans="1:24" ht="18.600000000000001" hidden="1" thickBot="1">
      <c r="A951" s="131">
        <v>401</v>
      </c>
      <c r="B951" s="49"/>
      <c r="C951" s="7">
        <v>4218</v>
      </c>
      <c r="D951" s="16" t="s">
        <v>1165</v>
      </c>
      <c r="E951" s="378"/>
      <c r="F951" s="380"/>
      <c r="G951" s="130"/>
      <c r="H951" s="130"/>
      <c r="I951" s="130"/>
      <c r="J951" s="128" t="str">
        <f t="shared" si="163"/>
        <v/>
      </c>
      <c r="K951" s="129"/>
      <c r="L951" s="347"/>
      <c r="M951" s="139"/>
      <c r="N951" s="209">
        <f t="shared" si="164"/>
        <v>0</v>
      </c>
      <c r="O951" s="348">
        <f t="shared" si="167"/>
        <v>0</v>
      </c>
      <c r="P951" s="129"/>
      <c r="Q951" s="347"/>
      <c r="R951" s="139"/>
      <c r="S951" s="355">
        <f t="shared" si="168"/>
        <v>0</v>
      </c>
      <c r="T951" s="209">
        <f t="shared" si="169"/>
        <v>0</v>
      </c>
      <c r="U951" s="139"/>
      <c r="V951" s="139"/>
      <c r="W951" s="140"/>
      <c r="X951" s="207">
        <f t="shared" si="165"/>
        <v>0</v>
      </c>
    </row>
    <row r="952" spans="1:24" ht="18.600000000000001" hidden="1" thickBot="1">
      <c r="A952" s="131">
        <v>402</v>
      </c>
      <c r="B952" s="49"/>
      <c r="C952" s="7">
        <v>4219</v>
      </c>
      <c r="D952" s="29" t="s">
        <v>1166</v>
      </c>
      <c r="E952" s="378"/>
      <c r="F952" s="380"/>
      <c r="G952" s="130"/>
      <c r="H952" s="130"/>
      <c r="I952" s="130"/>
      <c r="J952" s="128" t="str">
        <f t="shared" si="163"/>
        <v/>
      </c>
      <c r="K952" s="129"/>
      <c r="L952" s="347"/>
      <c r="M952" s="139"/>
      <c r="N952" s="209">
        <f t="shared" si="164"/>
        <v>0</v>
      </c>
      <c r="O952" s="348">
        <f t="shared" si="167"/>
        <v>0</v>
      </c>
      <c r="P952" s="129"/>
      <c r="Q952" s="347"/>
      <c r="R952" s="139"/>
      <c r="S952" s="355">
        <f t="shared" si="168"/>
        <v>0</v>
      </c>
      <c r="T952" s="209">
        <f t="shared" si="169"/>
        <v>0</v>
      </c>
      <c r="U952" s="139"/>
      <c r="V952" s="139"/>
      <c r="W952" s="140"/>
      <c r="X952" s="207">
        <f t="shared" si="165"/>
        <v>0</v>
      </c>
    </row>
    <row r="953" spans="1:24" ht="18.600000000000001" hidden="1" thickBot="1">
      <c r="A953" s="226">
        <v>404</v>
      </c>
      <c r="B953" s="10">
        <v>4300</v>
      </c>
      <c r="C953" s="734" t="s">
        <v>1167</v>
      </c>
      <c r="D953" s="734"/>
      <c r="E953" s="381">
        <f>SUM(E954:E956)</f>
        <v>0</v>
      </c>
      <c r="F953" s="211">
        <f>SUM(F954:F956)</f>
        <v>0</v>
      </c>
      <c r="G953" s="137">
        <f>SUM(G954:G956)</f>
        <v>0</v>
      </c>
      <c r="H953" s="137">
        <f>SUM(H954:H956)</f>
        <v>0</v>
      </c>
      <c r="I953" s="137">
        <f>SUM(I954:I956)</f>
        <v>0</v>
      </c>
      <c r="J953" s="128" t="str">
        <f t="shared" si="163"/>
        <v/>
      </c>
      <c r="K953" s="129"/>
      <c r="L953" s="212">
        <f>SUM(L954:L956)</f>
        <v>0</v>
      </c>
      <c r="M953" s="213">
        <f>SUM(M954:M956)</f>
        <v>0</v>
      </c>
      <c r="N953" s="350">
        <f>SUM(N954:N956)</f>
        <v>0</v>
      </c>
      <c r="O953" s="351">
        <f>SUM(O954:O956)</f>
        <v>0</v>
      </c>
      <c r="P953" s="129"/>
      <c r="Q953" s="212">
        <f t="shared" ref="Q953:W953" si="170">SUM(Q954:Q956)</f>
        <v>0</v>
      </c>
      <c r="R953" s="213">
        <f t="shared" si="170"/>
        <v>0</v>
      </c>
      <c r="S953" s="213">
        <f t="shared" si="170"/>
        <v>0</v>
      </c>
      <c r="T953" s="213">
        <f t="shared" si="170"/>
        <v>0</v>
      </c>
      <c r="U953" s="213">
        <f t="shared" si="170"/>
        <v>0</v>
      </c>
      <c r="V953" s="213">
        <f t="shared" si="170"/>
        <v>0</v>
      </c>
      <c r="W953" s="351">
        <f t="shared" si="170"/>
        <v>0</v>
      </c>
      <c r="X953" s="207">
        <f t="shared" si="165"/>
        <v>0</v>
      </c>
    </row>
    <row r="954" spans="1:24" ht="18.600000000000001" hidden="1" thickBot="1">
      <c r="A954" s="226">
        <v>404</v>
      </c>
      <c r="B954" s="49"/>
      <c r="C954" s="15">
        <v>4301</v>
      </c>
      <c r="D954" s="39" t="s">
        <v>1168</v>
      </c>
      <c r="E954" s="378"/>
      <c r="F954" s="380"/>
      <c r="G954" s="130"/>
      <c r="H954" s="130"/>
      <c r="I954" s="130"/>
      <c r="J954" s="128" t="str">
        <f t="shared" si="163"/>
        <v/>
      </c>
      <c r="K954" s="129"/>
      <c r="L954" s="347"/>
      <c r="M954" s="139"/>
      <c r="N954" s="209">
        <f t="shared" si="164"/>
        <v>0</v>
      </c>
      <c r="O954" s="348">
        <f t="shared" ref="O954:O959" si="171">L954+M954-N954</f>
        <v>0</v>
      </c>
      <c r="P954" s="129"/>
      <c r="Q954" s="347"/>
      <c r="R954" s="139"/>
      <c r="S954" s="355">
        <f t="shared" ref="S954:S959" si="172">+IF(+(L954+M954)&gt;=I954,+M954,+(+I954-L954))</f>
        <v>0</v>
      </c>
      <c r="T954" s="209">
        <f t="shared" ref="T954:T959" si="173">Q954+R954-S954</f>
        <v>0</v>
      </c>
      <c r="U954" s="139"/>
      <c r="V954" s="139"/>
      <c r="W954" s="140"/>
      <c r="X954" s="207">
        <f t="shared" si="165"/>
        <v>0</v>
      </c>
    </row>
    <row r="955" spans="1:24" ht="18.600000000000001" hidden="1" thickBot="1">
      <c r="A955" s="147">
        <v>440</v>
      </c>
      <c r="B955" s="49"/>
      <c r="C955" s="7">
        <v>4302</v>
      </c>
      <c r="D955" s="9" t="s">
        <v>306</v>
      </c>
      <c r="E955" s="378"/>
      <c r="F955" s="380"/>
      <c r="G955" s="130"/>
      <c r="H955" s="130"/>
      <c r="I955" s="130"/>
      <c r="J955" s="128" t="str">
        <f t="shared" si="163"/>
        <v/>
      </c>
      <c r="K955" s="129"/>
      <c r="L955" s="347"/>
      <c r="M955" s="139"/>
      <c r="N955" s="209">
        <f t="shared" si="164"/>
        <v>0</v>
      </c>
      <c r="O955" s="348">
        <f t="shared" si="171"/>
        <v>0</v>
      </c>
      <c r="P955" s="129"/>
      <c r="Q955" s="347"/>
      <c r="R955" s="139"/>
      <c r="S955" s="355">
        <f t="shared" si="172"/>
        <v>0</v>
      </c>
      <c r="T955" s="209">
        <f t="shared" si="173"/>
        <v>0</v>
      </c>
      <c r="U955" s="139"/>
      <c r="V955" s="139"/>
      <c r="W955" s="140"/>
      <c r="X955" s="207">
        <f t="shared" si="165"/>
        <v>0</v>
      </c>
    </row>
    <row r="956" spans="1:24" ht="18.600000000000001" hidden="1" thickBot="1">
      <c r="A956" s="147">
        <v>450</v>
      </c>
      <c r="B956" s="49"/>
      <c r="C956" s="13">
        <v>4309</v>
      </c>
      <c r="D956" s="19" t="s">
        <v>1170</v>
      </c>
      <c r="E956" s="378"/>
      <c r="F956" s="380"/>
      <c r="G956" s="130"/>
      <c r="H956" s="130"/>
      <c r="I956" s="130"/>
      <c r="J956" s="128" t="str">
        <f t="shared" si="163"/>
        <v/>
      </c>
      <c r="K956" s="129"/>
      <c r="L956" s="347"/>
      <c r="M956" s="139"/>
      <c r="N956" s="209">
        <f t="shared" si="164"/>
        <v>0</v>
      </c>
      <c r="O956" s="348">
        <f t="shared" si="171"/>
        <v>0</v>
      </c>
      <c r="P956" s="129"/>
      <c r="Q956" s="347"/>
      <c r="R956" s="139"/>
      <c r="S956" s="355">
        <f t="shared" si="172"/>
        <v>0</v>
      </c>
      <c r="T956" s="209">
        <f t="shared" si="173"/>
        <v>0</v>
      </c>
      <c r="U956" s="139"/>
      <c r="V956" s="139"/>
      <c r="W956" s="140"/>
      <c r="X956" s="207">
        <f t="shared" si="165"/>
        <v>0</v>
      </c>
    </row>
    <row r="957" spans="1:24" ht="18.600000000000001" hidden="1" thickBot="1">
      <c r="A957" s="147">
        <v>495</v>
      </c>
      <c r="B957" s="10">
        <v>4400</v>
      </c>
      <c r="C957" s="737" t="s">
        <v>1171</v>
      </c>
      <c r="D957" s="737"/>
      <c r="E957" s="381"/>
      <c r="F957" s="384"/>
      <c r="G957" s="143"/>
      <c r="H957" s="143"/>
      <c r="I957" s="130"/>
      <c r="J957" s="128" t="str">
        <f t="shared" si="163"/>
        <v/>
      </c>
      <c r="K957" s="129"/>
      <c r="L957" s="354"/>
      <c r="M957" s="141"/>
      <c r="N957" s="213">
        <f t="shared" si="164"/>
        <v>0</v>
      </c>
      <c r="O957" s="348">
        <f t="shared" si="171"/>
        <v>0</v>
      </c>
      <c r="P957" s="129"/>
      <c r="Q957" s="354"/>
      <c r="R957" s="141"/>
      <c r="S957" s="355">
        <f t="shared" si="172"/>
        <v>0</v>
      </c>
      <c r="T957" s="209">
        <f t="shared" si="173"/>
        <v>0</v>
      </c>
      <c r="U957" s="141"/>
      <c r="V957" s="141"/>
      <c r="W957" s="140"/>
      <c r="X957" s="207">
        <f t="shared" si="165"/>
        <v>0</v>
      </c>
    </row>
    <row r="958" spans="1:24" ht="18.600000000000001" hidden="1" thickBot="1">
      <c r="A958" s="148">
        <v>500</v>
      </c>
      <c r="B958" s="10">
        <v>4500</v>
      </c>
      <c r="C958" s="735" t="s">
        <v>279</v>
      </c>
      <c r="D958" s="735"/>
      <c r="E958" s="381"/>
      <c r="F958" s="384"/>
      <c r="G958" s="143"/>
      <c r="H958" s="143"/>
      <c r="I958" s="130"/>
      <c r="J958" s="128" t="str">
        <f t="shared" si="163"/>
        <v/>
      </c>
      <c r="K958" s="129"/>
      <c r="L958" s="354"/>
      <c r="M958" s="141"/>
      <c r="N958" s="213">
        <f t="shared" si="164"/>
        <v>0</v>
      </c>
      <c r="O958" s="348">
        <f t="shared" si="171"/>
        <v>0</v>
      </c>
      <c r="P958" s="129"/>
      <c r="Q958" s="354"/>
      <c r="R958" s="141"/>
      <c r="S958" s="355">
        <f t="shared" si="172"/>
        <v>0</v>
      </c>
      <c r="T958" s="209">
        <f t="shared" si="173"/>
        <v>0</v>
      </c>
      <c r="U958" s="141"/>
      <c r="V958" s="141"/>
      <c r="W958" s="140"/>
      <c r="X958" s="207">
        <f t="shared" si="165"/>
        <v>0</v>
      </c>
    </row>
    <row r="959" spans="1:24" ht="18.600000000000001" hidden="1" thickBot="1">
      <c r="A959" s="148">
        <v>505</v>
      </c>
      <c r="B959" s="10">
        <v>4600</v>
      </c>
      <c r="C959" s="738" t="s">
        <v>1172</v>
      </c>
      <c r="D959" s="739"/>
      <c r="E959" s="381"/>
      <c r="F959" s="384"/>
      <c r="G959" s="143"/>
      <c r="H959" s="143"/>
      <c r="I959" s="130"/>
      <c r="J959" s="128" t="str">
        <f t="shared" si="163"/>
        <v/>
      </c>
      <c r="K959" s="129"/>
      <c r="L959" s="354"/>
      <c r="M959" s="141"/>
      <c r="N959" s="213">
        <f t="shared" si="164"/>
        <v>0</v>
      </c>
      <c r="O959" s="348">
        <f t="shared" si="171"/>
        <v>0</v>
      </c>
      <c r="P959" s="129"/>
      <c r="Q959" s="354"/>
      <c r="R959" s="141"/>
      <c r="S959" s="355">
        <f t="shared" si="172"/>
        <v>0</v>
      </c>
      <c r="T959" s="209">
        <f t="shared" si="173"/>
        <v>0</v>
      </c>
      <c r="U959" s="141"/>
      <c r="V959" s="141"/>
      <c r="W959" s="140"/>
      <c r="X959" s="207">
        <f t="shared" si="165"/>
        <v>0</v>
      </c>
    </row>
    <row r="960" spans="1:24" ht="18.600000000000001" hidden="1" thickBot="1">
      <c r="A960" s="148">
        <v>510</v>
      </c>
      <c r="B960" s="10">
        <v>4900</v>
      </c>
      <c r="C960" s="730" t="s">
        <v>1205</v>
      </c>
      <c r="D960" s="730"/>
      <c r="E960" s="381">
        <f>+E961+E962</f>
        <v>0</v>
      </c>
      <c r="F960" s="211">
        <f>+F961+F962</f>
        <v>0</v>
      </c>
      <c r="G960" s="137">
        <f>+G961+G962</f>
        <v>0</v>
      </c>
      <c r="H960" s="137">
        <f>+H961+H962</f>
        <v>0</v>
      </c>
      <c r="I960" s="137">
        <f>+I961+I962</f>
        <v>0</v>
      </c>
      <c r="J960" s="128" t="str">
        <f t="shared" si="163"/>
        <v/>
      </c>
      <c r="K960" s="129"/>
      <c r="L960" s="214"/>
      <c r="M960" s="225"/>
      <c r="N960" s="225"/>
      <c r="O960" s="352"/>
      <c r="P960" s="129"/>
      <c r="Q960" s="214"/>
      <c r="R960" s="225"/>
      <c r="S960" s="225"/>
      <c r="T960" s="225"/>
      <c r="U960" s="225"/>
      <c r="V960" s="225"/>
      <c r="W960" s="352"/>
      <c r="X960" s="207">
        <f t="shared" si="165"/>
        <v>0</v>
      </c>
    </row>
    <row r="961" spans="1:24" ht="18.600000000000001" hidden="1" thickBot="1">
      <c r="A961" s="148">
        <v>515</v>
      </c>
      <c r="B961" s="49"/>
      <c r="C961" s="15">
        <v>4901</v>
      </c>
      <c r="D961" s="50" t="s">
        <v>1206</v>
      </c>
      <c r="E961" s="378"/>
      <c r="F961" s="380"/>
      <c r="G961" s="130"/>
      <c r="H961" s="130"/>
      <c r="I961" s="130"/>
      <c r="J961" s="128" t="str">
        <f t="shared" si="163"/>
        <v/>
      </c>
      <c r="K961" s="129"/>
      <c r="L961" s="210"/>
      <c r="M961" s="215"/>
      <c r="N961" s="215"/>
      <c r="O961" s="349"/>
      <c r="P961" s="129"/>
      <c r="Q961" s="210"/>
      <c r="R961" s="215"/>
      <c r="S961" s="215"/>
      <c r="T961" s="215"/>
      <c r="U961" s="215"/>
      <c r="V961" s="215"/>
      <c r="W961" s="349"/>
      <c r="X961" s="207">
        <f t="shared" si="165"/>
        <v>0</v>
      </c>
    </row>
    <row r="962" spans="1:24" ht="18.600000000000001" hidden="1" thickBot="1">
      <c r="A962" s="148">
        <v>520</v>
      </c>
      <c r="B962" s="49"/>
      <c r="C962" s="13">
        <v>4902</v>
      </c>
      <c r="D962" s="19" t="s">
        <v>1207</v>
      </c>
      <c r="E962" s="378"/>
      <c r="F962" s="380"/>
      <c r="G962" s="130"/>
      <c r="H962" s="130"/>
      <c r="I962" s="130"/>
      <c r="J962" s="128" t="str">
        <f t="shared" si="163"/>
        <v/>
      </c>
      <c r="K962" s="129"/>
      <c r="L962" s="210"/>
      <c r="M962" s="215"/>
      <c r="N962" s="215"/>
      <c r="O962" s="349"/>
      <c r="P962" s="129"/>
      <c r="Q962" s="210"/>
      <c r="R962" s="215"/>
      <c r="S962" s="215"/>
      <c r="T962" s="215"/>
      <c r="U962" s="215"/>
      <c r="V962" s="215"/>
      <c r="W962" s="349"/>
      <c r="X962" s="207">
        <f t="shared" si="165"/>
        <v>0</v>
      </c>
    </row>
    <row r="963" spans="1:24" ht="18.600000000000001" hidden="1" thickBot="1">
      <c r="A963" s="148">
        <v>525</v>
      </c>
      <c r="B963" s="51">
        <v>5100</v>
      </c>
      <c r="C963" s="729" t="s">
        <v>1173</v>
      </c>
      <c r="D963" s="729"/>
      <c r="E963" s="425"/>
      <c r="F963" s="422"/>
      <c r="G963" s="356"/>
      <c r="H963" s="356"/>
      <c r="I963" s="130"/>
      <c r="J963" s="128" t="str">
        <f t="shared" si="163"/>
        <v/>
      </c>
      <c r="K963" s="129"/>
      <c r="L963" s="357"/>
      <c r="M963" s="358"/>
      <c r="N963" s="228">
        <f t="shared" si="164"/>
        <v>0</v>
      </c>
      <c r="O963" s="348">
        <f>L963+M963-N963</f>
        <v>0</v>
      </c>
      <c r="P963" s="129"/>
      <c r="Q963" s="357"/>
      <c r="R963" s="358"/>
      <c r="S963" s="355">
        <f>+IF(+(L963+M963)&gt;=I963,+M963,+(+I963-L963))</f>
        <v>0</v>
      </c>
      <c r="T963" s="209">
        <f>Q963+R963-S963</f>
        <v>0</v>
      </c>
      <c r="U963" s="358"/>
      <c r="V963" s="358"/>
      <c r="W963" s="140"/>
      <c r="X963" s="207">
        <f t="shared" si="165"/>
        <v>0</v>
      </c>
    </row>
    <row r="964" spans="1:24" ht="18.600000000000001" hidden="1" thickBot="1">
      <c r="A964" s="147">
        <v>635</v>
      </c>
      <c r="B964" s="51">
        <v>5200</v>
      </c>
      <c r="C964" s="740" t="s">
        <v>1174</v>
      </c>
      <c r="D964" s="740"/>
      <c r="E964" s="425">
        <f>SUM(E965:E971)</f>
        <v>0</v>
      </c>
      <c r="F964" s="423">
        <f>SUM(F965:F971)</f>
        <v>0</v>
      </c>
      <c r="G964" s="359">
        <f>SUM(G965:G971)</f>
        <v>0</v>
      </c>
      <c r="H964" s="359">
        <f>SUM(H965:H971)</f>
        <v>0</v>
      </c>
      <c r="I964" s="359">
        <f>SUM(I965:I971)</f>
        <v>0</v>
      </c>
      <c r="J964" s="128" t="str">
        <f t="shared" si="163"/>
        <v/>
      </c>
      <c r="K964" s="129"/>
      <c r="L964" s="227">
        <f>SUM(L965:L971)</f>
        <v>0</v>
      </c>
      <c r="M964" s="228">
        <f>SUM(M965:M971)</f>
        <v>0</v>
      </c>
      <c r="N964" s="360">
        <f>SUM(N965:N971)</f>
        <v>0</v>
      </c>
      <c r="O964" s="361">
        <f>SUM(O965:O971)</f>
        <v>0</v>
      </c>
      <c r="P964" s="129"/>
      <c r="Q964" s="227">
        <f t="shared" ref="Q964:W964" si="174">SUM(Q965:Q971)</f>
        <v>0</v>
      </c>
      <c r="R964" s="228">
        <f t="shared" si="174"/>
        <v>0</v>
      </c>
      <c r="S964" s="228">
        <f t="shared" si="174"/>
        <v>0</v>
      </c>
      <c r="T964" s="228">
        <f t="shared" si="174"/>
        <v>0</v>
      </c>
      <c r="U964" s="228">
        <f t="shared" si="174"/>
        <v>0</v>
      </c>
      <c r="V964" s="228">
        <f t="shared" si="174"/>
        <v>0</v>
      </c>
      <c r="W964" s="361">
        <f t="shared" si="174"/>
        <v>0</v>
      </c>
      <c r="X964" s="207">
        <f t="shared" si="165"/>
        <v>0</v>
      </c>
    </row>
    <row r="965" spans="1:24" ht="18.600000000000001" hidden="1" thickBot="1">
      <c r="A965" s="148">
        <v>640</v>
      </c>
      <c r="B965" s="52"/>
      <c r="C965" s="53">
        <v>5201</v>
      </c>
      <c r="D965" s="54" t="s">
        <v>1175</v>
      </c>
      <c r="E965" s="426"/>
      <c r="F965" s="424"/>
      <c r="G965" s="362"/>
      <c r="H965" s="362"/>
      <c r="I965" s="130"/>
      <c r="J965" s="128" t="str">
        <f t="shared" si="163"/>
        <v/>
      </c>
      <c r="K965" s="129"/>
      <c r="L965" s="363"/>
      <c r="M965" s="364"/>
      <c r="N965" s="231">
        <f t="shared" si="164"/>
        <v>0</v>
      </c>
      <c r="O965" s="348">
        <f t="shared" ref="O965:O971" si="175">L965+M965-N965</f>
        <v>0</v>
      </c>
      <c r="P965" s="129"/>
      <c r="Q965" s="363"/>
      <c r="R965" s="364"/>
      <c r="S965" s="355">
        <f t="shared" ref="S965:S971" si="176">+IF(+(L965+M965)&gt;=I965,+M965,+(+I965-L965))</f>
        <v>0</v>
      </c>
      <c r="T965" s="209">
        <f t="shared" ref="T965:T971" si="177">Q965+R965-S965</f>
        <v>0</v>
      </c>
      <c r="U965" s="364"/>
      <c r="V965" s="364"/>
      <c r="W965" s="140"/>
      <c r="X965" s="207">
        <f t="shared" si="165"/>
        <v>0</v>
      </c>
    </row>
    <row r="966" spans="1:24" ht="18.600000000000001" hidden="1" thickBot="1">
      <c r="A966" s="148">
        <v>645</v>
      </c>
      <c r="B966" s="52"/>
      <c r="C966" s="55">
        <v>5202</v>
      </c>
      <c r="D966" s="56" t="s">
        <v>1176</v>
      </c>
      <c r="E966" s="426"/>
      <c r="F966" s="424"/>
      <c r="G966" s="362"/>
      <c r="H966" s="362"/>
      <c r="I966" s="130"/>
      <c r="J966" s="128" t="str">
        <f t="shared" si="163"/>
        <v/>
      </c>
      <c r="K966" s="129"/>
      <c r="L966" s="363"/>
      <c r="M966" s="364"/>
      <c r="N966" s="231">
        <f t="shared" si="164"/>
        <v>0</v>
      </c>
      <c r="O966" s="348">
        <f t="shared" si="175"/>
        <v>0</v>
      </c>
      <c r="P966" s="129"/>
      <c r="Q966" s="363"/>
      <c r="R966" s="364"/>
      <c r="S966" s="355">
        <f t="shared" si="176"/>
        <v>0</v>
      </c>
      <c r="T966" s="209">
        <f t="shared" si="177"/>
        <v>0</v>
      </c>
      <c r="U966" s="364"/>
      <c r="V966" s="364"/>
      <c r="W966" s="140"/>
      <c r="X966" s="207">
        <f t="shared" si="165"/>
        <v>0</v>
      </c>
    </row>
    <row r="967" spans="1:24" ht="18.600000000000001" hidden="1" thickBot="1">
      <c r="A967" s="148">
        <v>650</v>
      </c>
      <c r="B967" s="52"/>
      <c r="C967" s="55">
        <v>5203</v>
      </c>
      <c r="D967" s="56" t="s">
        <v>155</v>
      </c>
      <c r="E967" s="426"/>
      <c r="F967" s="424"/>
      <c r="G967" s="362"/>
      <c r="H967" s="362"/>
      <c r="I967" s="130"/>
      <c r="J967" s="128" t="str">
        <f t="shared" si="163"/>
        <v/>
      </c>
      <c r="K967" s="129"/>
      <c r="L967" s="363"/>
      <c r="M967" s="364"/>
      <c r="N967" s="231">
        <f t="shared" si="164"/>
        <v>0</v>
      </c>
      <c r="O967" s="348">
        <f t="shared" si="175"/>
        <v>0</v>
      </c>
      <c r="P967" s="129"/>
      <c r="Q967" s="363"/>
      <c r="R967" s="364"/>
      <c r="S967" s="355">
        <f t="shared" si="176"/>
        <v>0</v>
      </c>
      <c r="T967" s="209">
        <f t="shared" si="177"/>
        <v>0</v>
      </c>
      <c r="U967" s="364"/>
      <c r="V967" s="364"/>
      <c r="W967" s="140"/>
      <c r="X967" s="207">
        <f t="shared" si="165"/>
        <v>0</v>
      </c>
    </row>
    <row r="968" spans="1:24" ht="18.600000000000001" hidden="1" thickBot="1">
      <c r="A968" s="147">
        <v>655</v>
      </c>
      <c r="B968" s="52"/>
      <c r="C968" s="55">
        <v>5204</v>
      </c>
      <c r="D968" s="56" t="s">
        <v>156</v>
      </c>
      <c r="E968" s="426"/>
      <c r="F968" s="424"/>
      <c r="G968" s="362"/>
      <c r="H968" s="362"/>
      <c r="I968" s="130"/>
      <c r="J968" s="128" t="str">
        <f t="shared" si="163"/>
        <v/>
      </c>
      <c r="K968" s="129"/>
      <c r="L968" s="363"/>
      <c r="M968" s="364"/>
      <c r="N968" s="231">
        <f t="shared" si="164"/>
        <v>0</v>
      </c>
      <c r="O968" s="348">
        <f t="shared" si="175"/>
        <v>0</v>
      </c>
      <c r="P968" s="129"/>
      <c r="Q968" s="363"/>
      <c r="R968" s="364"/>
      <c r="S968" s="355">
        <f t="shared" si="176"/>
        <v>0</v>
      </c>
      <c r="T968" s="209">
        <f t="shared" si="177"/>
        <v>0</v>
      </c>
      <c r="U968" s="364"/>
      <c r="V968" s="364"/>
      <c r="W968" s="140"/>
      <c r="X968" s="207">
        <f t="shared" si="165"/>
        <v>0</v>
      </c>
    </row>
    <row r="969" spans="1:24" ht="18.600000000000001" hidden="1" thickBot="1">
      <c r="A969" s="147">
        <v>665</v>
      </c>
      <c r="B969" s="52"/>
      <c r="C969" s="55">
        <v>5205</v>
      </c>
      <c r="D969" s="56" t="s">
        <v>157</v>
      </c>
      <c r="E969" s="426"/>
      <c r="F969" s="424"/>
      <c r="G969" s="362"/>
      <c r="H969" s="362"/>
      <c r="I969" s="130"/>
      <c r="J969" s="128" t="str">
        <f t="shared" si="163"/>
        <v/>
      </c>
      <c r="K969" s="129"/>
      <c r="L969" s="363"/>
      <c r="M969" s="364"/>
      <c r="N969" s="231">
        <f t="shared" si="164"/>
        <v>0</v>
      </c>
      <c r="O969" s="348">
        <f t="shared" si="175"/>
        <v>0</v>
      </c>
      <c r="P969" s="129"/>
      <c r="Q969" s="363"/>
      <c r="R969" s="364"/>
      <c r="S969" s="355">
        <f t="shared" si="176"/>
        <v>0</v>
      </c>
      <c r="T969" s="209">
        <f t="shared" si="177"/>
        <v>0</v>
      </c>
      <c r="U969" s="364"/>
      <c r="V969" s="364"/>
      <c r="W969" s="140"/>
      <c r="X969" s="207">
        <f t="shared" si="165"/>
        <v>0</v>
      </c>
    </row>
    <row r="970" spans="1:24" ht="18.600000000000001" hidden="1" thickBot="1">
      <c r="A970" s="147">
        <v>675</v>
      </c>
      <c r="B970" s="52"/>
      <c r="C970" s="55">
        <v>5206</v>
      </c>
      <c r="D970" s="56" t="s">
        <v>158</v>
      </c>
      <c r="E970" s="426"/>
      <c r="F970" s="424"/>
      <c r="G970" s="362"/>
      <c r="H970" s="362"/>
      <c r="I970" s="130"/>
      <c r="J970" s="128" t="str">
        <f t="shared" si="163"/>
        <v/>
      </c>
      <c r="K970" s="129"/>
      <c r="L970" s="363"/>
      <c r="M970" s="364"/>
      <c r="N970" s="231">
        <f t="shared" si="164"/>
        <v>0</v>
      </c>
      <c r="O970" s="348">
        <f t="shared" si="175"/>
        <v>0</v>
      </c>
      <c r="P970" s="129"/>
      <c r="Q970" s="363"/>
      <c r="R970" s="364"/>
      <c r="S970" s="355">
        <f t="shared" si="176"/>
        <v>0</v>
      </c>
      <c r="T970" s="209">
        <f t="shared" si="177"/>
        <v>0</v>
      </c>
      <c r="U970" s="364"/>
      <c r="V970" s="364"/>
      <c r="W970" s="140"/>
      <c r="X970" s="207">
        <f t="shared" si="165"/>
        <v>0</v>
      </c>
    </row>
    <row r="971" spans="1:24" ht="18.600000000000001" hidden="1" thickBot="1">
      <c r="A971" s="147">
        <v>685</v>
      </c>
      <c r="B971" s="52"/>
      <c r="C971" s="57">
        <v>5219</v>
      </c>
      <c r="D971" s="58" t="s">
        <v>159</v>
      </c>
      <c r="E971" s="426"/>
      <c r="F971" s="424"/>
      <c r="G971" s="362"/>
      <c r="H971" s="362"/>
      <c r="I971" s="130"/>
      <c r="J971" s="128" t="str">
        <f t="shared" si="163"/>
        <v/>
      </c>
      <c r="K971" s="129"/>
      <c r="L971" s="363"/>
      <c r="M971" s="364"/>
      <c r="N971" s="231">
        <f t="shared" si="164"/>
        <v>0</v>
      </c>
      <c r="O971" s="348">
        <f t="shared" si="175"/>
        <v>0</v>
      </c>
      <c r="P971" s="129"/>
      <c r="Q971" s="363"/>
      <c r="R971" s="364"/>
      <c r="S971" s="355">
        <f t="shared" si="176"/>
        <v>0</v>
      </c>
      <c r="T971" s="209">
        <f t="shared" si="177"/>
        <v>0</v>
      </c>
      <c r="U971" s="364"/>
      <c r="V971" s="364"/>
      <c r="W971" s="140"/>
      <c r="X971" s="207">
        <f t="shared" si="165"/>
        <v>0</v>
      </c>
    </row>
    <row r="972" spans="1:24" ht="18.600000000000001" hidden="1" thickBot="1">
      <c r="A972" s="148">
        <v>690</v>
      </c>
      <c r="B972" s="51">
        <v>5300</v>
      </c>
      <c r="C972" s="728" t="s">
        <v>160</v>
      </c>
      <c r="D972" s="728"/>
      <c r="E972" s="425">
        <f>SUM(E973:E974)</f>
        <v>0</v>
      </c>
      <c r="F972" s="423">
        <f>SUM(F973:F974)</f>
        <v>0</v>
      </c>
      <c r="G972" s="359">
        <f>SUM(G973:G974)</f>
        <v>0</v>
      </c>
      <c r="H972" s="359">
        <f>SUM(H973:H974)</f>
        <v>0</v>
      </c>
      <c r="I972" s="359">
        <f>SUM(I973:I974)</f>
        <v>0</v>
      </c>
      <c r="J972" s="128" t="str">
        <f t="shared" si="163"/>
        <v/>
      </c>
      <c r="K972" s="129"/>
      <c r="L972" s="227">
        <f>SUM(L973:L974)</f>
        <v>0</v>
      </c>
      <c r="M972" s="228">
        <f>SUM(M973:M974)</f>
        <v>0</v>
      </c>
      <c r="N972" s="360">
        <f>SUM(N973:N974)</f>
        <v>0</v>
      </c>
      <c r="O972" s="361">
        <f>SUM(O973:O974)</f>
        <v>0</v>
      </c>
      <c r="P972" s="129"/>
      <c r="Q972" s="227">
        <f t="shared" ref="Q972:W972" si="178">SUM(Q973:Q974)</f>
        <v>0</v>
      </c>
      <c r="R972" s="228">
        <f t="shared" si="178"/>
        <v>0</v>
      </c>
      <c r="S972" s="228">
        <f t="shared" si="178"/>
        <v>0</v>
      </c>
      <c r="T972" s="228">
        <f t="shared" si="178"/>
        <v>0</v>
      </c>
      <c r="U972" s="228">
        <f t="shared" si="178"/>
        <v>0</v>
      </c>
      <c r="V972" s="228">
        <f t="shared" si="178"/>
        <v>0</v>
      </c>
      <c r="W972" s="361">
        <f t="shared" si="178"/>
        <v>0</v>
      </c>
      <c r="X972" s="207">
        <f t="shared" si="165"/>
        <v>0</v>
      </c>
    </row>
    <row r="973" spans="1:24" ht="18.600000000000001" hidden="1" thickBot="1">
      <c r="A973" s="148">
        <v>695</v>
      </c>
      <c r="B973" s="52"/>
      <c r="C973" s="53">
        <v>5301</v>
      </c>
      <c r="D973" s="54" t="s">
        <v>695</v>
      </c>
      <c r="E973" s="426"/>
      <c r="F973" s="424"/>
      <c r="G973" s="362"/>
      <c r="H973" s="362"/>
      <c r="I973" s="130"/>
      <c r="J973" s="128" t="str">
        <f t="shared" si="163"/>
        <v/>
      </c>
      <c r="K973" s="129"/>
      <c r="L973" s="363"/>
      <c r="M973" s="364"/>
      <c r="N973" s="231">
        <f t="shared" si="164"/>
        <v>0</v>
      </c>
      <c r="O973" s="348">
        <f>L973+M973-N973</f>
        <v>0</v>
      </c>
      <c r="P973" s="129"/>
      <c r="Q973" s="363"/>
      <c r="R973" s="364"/>
      <c r="S973" s="355">
        <f>+IF(+(L973+M973)&gt;=I973,+M973,+(+I973-L973))</f>
        <v>0</v>
      </c>
      <c r="T973" s="209">
        <f>Q973+R973-S973</f>
        <v>0</v>
      </c>
      <c r="U973" s="364"/>
      <c r="V973" s="364"/>
      <c r="W973" s="140"/>
      <c r="X973" s="207">
        <f t="shared" si="165"/>
        <v>0</v>
      </c>
    </row>
    <row r="974" spans="1:24" ht="18.600000000000001" hidden="1" thickBot="1">
      <c r="A974" s="147">
        <v>700</v>
      </c>
      <c r="B974" s="52"/>
      <c r="C974" s="57">
        <v>5309</v>
      </c>
      <c r="D974" s="58" t="s">
        <v>161</v>
      </c>
      <c r="E974" s="426"/>
      <c r="F974" s="424"/>
      <c r="G974" s="362"/>
      <c r="H974" s="362"/>
      <c r="I974" s="130"/>
      <c r="J974" s="128" t="str">
        <f t="shared" si="163"/>
        <v/>
      </c>
      <c r="K974" s="129"/>
      <c r="L974" s="363"/>
      <c r="M974" s="364"/>
      <c r="N974" s="231">
        <f t="shared" si="164"/>
        <v>0</v>
      </c>
      <c r="O974" s="348">
        <f>L974+M974-N974</f>
        <v>0</v>
      </c>
      <c r="P974" s="129"/>
      <c r="Q974" s="363"/>
      <c r="R974" s="364"/>
      <c r="S974" s="355">
        <f>+IF(+(L974+M974)&gt;=I974,+M974,+(+I974-L974))</f>
        <v>0</v>
      </c>
      <c r="T974" s="209">
        <f>Q974+R974-S974</f>
        <v>0</v>
      </c>
      <c r="U974" s="364"/>
      <c r="V974" s="364"/>
      <c r="W974" s="140"/>
      <c r="X974" s="207">
        <f t="shared" si="165"/>
        <v>0</v>
      </c>
    </row>
    <row r="975" spans="1:24" ht="18.600000000000001" hidden="1" thickBot="1">
      <c r="A975" s="147">
        <v>710</v>
      </c>
      <c r="B975" s="51">
        <v>5400</v>
      </c>
      <c r="C975" s="729" t="s">
        <v>252</v>
      </c>
      <c r="D975" s="729"/>
      <c r="E975" s="425"/>
      <c r="F975" s="422"/>
      <c r="G975" s="356"/>
      <c r="H975" s="356"/>
      <c r="I975" s="130"/>
      <c r="J975" s="128" t="str">
        <f t="shared" si="163"/>
        <v/>
      </c>
      <c r="K975" s="129"/>
      <c r="L975" s="357"/>
      <c r="M975" s="358"/>
      <c r="N975" s="228">
        <f t="shared" si="164"/>
        <v>0</v>
      </c>
      <c r="O975" s="348">
        <f>L975+M975-N975</f>
        <v>0</v>
      </c>
      <c r="P975" s="129"/>
      <c r="Q975" s="357"/>
      <c r="R975" s="358"/>
      <c r="S975" s="355">
        <f>+IF(+(L975+M975)&gt;=I975,+M975,+(+I975-L975))</f>
        <v>0</v>
      </c>
      <c r="T975" s="209">
        <f>Q975+R975-S975</f>
        <v>0</v>
      </c>
      <c r="U975" s="358"/>
      <c r="V975" s="358"/>
      <c r="W975" s="140"/>
      <c r="X975" s="207">
        <f t="shared" si="165"/>
        <v>0</v>
      </c>
    </row>
    <row r="976" spans="1:24" ht="18.600000000000001" hidden="1" thickBot="1">
      <c r="A976" s="148">
        <v>715</v>
      </c>
      <c r="B976" s="10">
        <v>5500</v>
      </c>
      <c r="C976" s="730" t="s">
        <v>253</v>
      </c>
      <c r="D976" s="730"/>
      <c r="E976" s="381">
        <f>SUM(E977:E980)</f>
        <v>0</v>
      </c>
      <c r="F976" s="211">
        <f>SUM(F977:F980)</f>
        <v>0</v>
      </c>
      <c r="G976" s="137">
        <f>SUM(G977:G980)</f>
        <v>0</v>
      </c>
      <c r="H976" s="137">
        <f>SUM(H977:H980)</f>
        <v>0</v>
      </c>
      <c r="I976" s="137">
        <f>SUM(I977:I980)</f>
        <v>0</v>
      </c>
      <c r="J976" s="128" t="str">
        <f t="shared" si="163"/>
        <v/>
      </c>
      <c r="K976" s="129"/>
      <c r="L976" s="212">
        <f>SUM(L977:L980)</f>
        <v>0</v>
      </c>
      <c r="M976" s="213">
        <f>SUM(M977:M980)</f>
        <v>0</v>
      </c>
      <c r="N976" s="350">
        <f>SUM(N977:N980)</f>
        <v>0</v>
      </c>
      <c r="O976" s="351">
        <f>SUM(O977:O980)</f>
        <v>0</v>
      </c>
      <c r="P976" s="129"/>
      <c r="Q976" s="212">
        <f t="shared" ref="Q976:W976" si="179">SUM(Q977:Q980)</f>
        <v>0</v>
      </c>
      <c r="R976" s="213">
        <f t="shared" si="179"/>
        <v>0</v>
      </c>
      <c r="S976" s="213">
        <f t="shared" si="179"/>
        <v>0</v>
      </c>
      <c r="T976" s="213">
        <f t="shared" si="179"/>
        <v>0</v>
      </c>
      <c r="U976" s="213">
        <f t="shared" si="179"/>
        <v>0</v>
      </c>
      <c r="V976" s="213">
        <f t="shared" si="179"/>
        <v>0</v>
      </c>
      <c r="W976" s="351">
        <f t="shared" si="179"/>
        <v>0</v>
      </c>
      <c r="X976" s="207">
        <f t="shared" si="165"/>
        <v>0</v>
      </c>
    </row>
    <row r="977" spans="1:24" ht="18.600000000000001" hidden="1" thickBot="1">
      <c r="A977" s="148">
        <v>720</v>
      </c>
      <c r="B977" s="49"/>
      <c r="C977" s="15">
        <v>5501</v>
      </c>
      <c r="D977" s="39" t="s">
        <v>254</v>
      </c>
      <c r="E977" s="378"/>
      <c r="F977" s="380"/>
      <c r="G977" s="130"/>
      <c r="H977" s="130"/>
      <c r="I977" s="130"/>
      <c r="J977" s="128" t="str">
        <f t="shared" si="163"/>
        <v/>
      </c>
      <c r="K977" s="129"/>
      <c r="L977" s="347"/>
      <c r="M977" s="139"/>
      <c r="N977" s="209">
        <f t="shared" si="164"/>
        <v>0</v>
      </c>
      <c r="O977" s="348">
        <f>L977+M977-N977</f>
        <v>0</v>
      </c>
      <c r="P977" s="129"/>
      <c r="Q977" s="347"/>
      <c r="R977" s="139"/>
      <c r="S977" s="355">
        <f>+IF(+(L977+M977)&gt;=I977,+M977,+(+I977-L977))</f>
        <v>0</v>
      </c>
      <c r="T977" s="209">
        <f>Q977+R977-S977</f>
        <v>0</v>
      </c>
      <c r="U977" s="139"/>
      <c r="V977" s="139"/>
      <c r="W977" s="140"/>
      <c r="X977" s="207">
        <f t="shared" si="165"/>
        <v>0</v>
      </c>
    </row>
    <row r="978" spans="1:24" ht="18.600000000000001" hidden="1" thickBot="1">
      <c r="A978" s="148">
        <v>725</v>
      </c>
      <c r="B978" s="49"/>
      <c r="C978" s="7">
        <v>5502</v>
      </c>
      <c r="D978" s="16" t="s">
        <v>255</v>
      </c>
      <c r="E978" s="378"/>
      <c r="F978" s="380"/>
      <c r="G978" s="130"/>
      <c r="H978" s="130"/>
      <c r="I978" s="130"/>
      <c r="J978" s="128" t="str">
        <f t="shared" si="163"/>
        <v/>
      </c>
      <c r="K978" s="129"/>
      <c r="L978" s="347"/>
      <c r="M978" s="139"/>
      <c r="N978" s="209">
        <f t="shared" si="164"/>
        <v>0</v>
      </c>
      <c r="O978" s="348">
        <f>L978+M978-N978</f>
        <v>0</v>
      </c>
      <c r="P978" s="129"/>
      <c r="Q978" s="347"/>
      <c r="R978" s="139"/>
      <c r="S978" s="355">
        <f>+IF(+(L978+M978)&gt;=I978,+M978,+(+I978-L978))</f>
        <v>0</v>
      </c>
      <c r="T978" s="209">
        <f>Q978+R978-S978</f>
        <v>0</v>
      </c>
      <c r="U978" s="139"/>
      <c r="V978" s="139"/>
      <c r="W978" s="140"/>
      <c r="X978" s="207">
        <f t="shared" si="165"/>
        <v>0</v>
      </c>
    </row>
    <row r="979" spans="1:24" ht="18.600000000000001" hidden="1" thickBot="1">
      <c r="A979" s="148">
        <v>730</v>
      </c>
      <c r="B979" s="49"/>
      <c r="C979" s="7">
        <v>5503</v>
      </c>
      <c r="D979" s="9" t="s">
        <v>256</v>
      </c>
      <c r="E979" s="378"/>
      <c r="F979" s="380"/>
      <c r="G979" s="130"/>
      <c r="H979" s="130"/>
      <c r="I979" s="130"/>
      <c r="J979" s="128" t="str">
        <f t="shared" si="163"/>
        <v/>
      </c>
      <c r="K979" s="129"/>
      <c r="L979" s="347"/>
      <c r="M979" s="139"/>
      <c r="N979" s="209">
        <f t="shared" si="164"/>
        <v>0</v>
      </c>
      <c r="O979" s="348">
        <f>L979+M979-N979</f>
        <v>0</v>
      </c>
      <c r="P979" s="129"/>
      <c r="Q979" s="347"/>
      <c r="R979" s="139"/>
      <c r="S979" s="355">
        <f>+IF(+(L979+M979)&gt;=I979,+M979,+(+I979-L979))</f>
        <v>0</v>
      </c>
      <c r="T979" s="209">
        <f>Q979+R979-S979</f>
        <v>0</v>
      </c>
      <c r="U979" s="139"/>
      <c r="V979" s="139"/>
      <c r="W979" s="140"/>
      <c r="X979" s="207">
        <f t="shared" si="165"/>
        <v>0</v>
      </c>
    </row>
    <row r="980" spans="1:24" ht="18.600000000000001" hidden="1" thickBot="1">
      <c r="A980" s="148">
        <v>735</v>
      </c>
      <c r="B980" s="49"/>
      <c r="C980" s="7">
        <v>5504</v>
      </c>
      <c r="D980" s="16" t="s">
        <v>257</v>
      </c>
      <c r="E980" s="378"/>
      <c r="F980" s="380"/>
      <c r="G980" s="130"/>
      <c r="H980" s="130"/>
      <c r="I980" s="130"/>
      <c r="J980" s="128" t="str">
        <f t="shared" si="163"/>
        <v/>
      </c>
      <c r="K980" s="129"/>
      <c r="L980" s="347"/>
      <c r="M980" s="139"/>
      <c r="N980" s="209">
        <f t="shared" si="164"/>
        <v>0</v>
      </c>
      <c r="O980" s="348">
        <f>L980+M980-N980</f>
        <v>0</v>
      </c>
      <c r="P980" s="129"/>
      <c r="Q980" s="347"/>
      <c r="R980" s="139"/>
      <c r="S980" s="355">
        <f>+IF(+(L980+M980)&gt;=I980,+M980,+(+I980-L980))</f>
        <v>0</v>
      </c>
      <c r="T980" s="209">
        <f>Q980+R980-S980</f>
        <v>0</v>
      </c>
      <c r="U980" s="139"/>
      <c r="V980" s="139"/>
      <c r="W980" s="140"/>
      <c r="X980" s="207">
        <f t="shared" si="165"/>
        <v>0</v>
      </c>
    </row>
    <row r="981" spans="1:24" ht="18.600000000000001" hidden="1" thickBot="1">
      <c r="A981" s="148">
        <v>740</v>
      </c>
      <c r="B981" s="51">
        <v>5700</v>
      </c>
      <c r="C981" s="731" t="s">
        <v>258</v>
      </c>
      <c r="D981" s="732"/>
      <c r="E981" s="425">
        <f>SUM(E982:E984)</f>
        <v>0</v>
      </c>
      <c r="F981" s="423">
        <f>SUM(F982:F984)</f>
        <v>0</v>
      </c>
      <c r="G981" s="359">
        <f>SUM(G982:G984)</f>
        <v>0</v>
      </c>
      <c r="H981" s="359">
        <f>SUM(H982:H984)</f>
        <v>0</v>
      </c>
      <c r="I981" s="359">
        <f>SUM(I982:I984)</f>
        <v>0</v>
      </c>
      <c r="J981" s="128" t="str">
        <f t="shared" si="163"/>
        <v/>
      </c>
      <c r="K981" s="129"/>
      <c r="L981" s="227">
        <f>SUM(L982:L984)</f>
        <v>0</v>
      </c>
      <c r="M981" s="228">
        <f>SUM(M982:M984)</f>
        <v>0</v>
      </c>
      <c r="N981" s="360">
        <f>SUM(N982:N983)</f>
        <v>0</v>
      </c>
      <c r="O981" s="361">
        <f>SUM(O982:O984)</f>
        <v>0</v>
      </c>
      <c r="P981" s="129"/>
      <c r="Q981" s="227">
        <f>SUM(Q982:Q984)</f>
        <v>0</v>
      </c>
      <c r="R981" s="228">
        <f>SUM(R982:R984)</f>
        <v>0</v>
      </c>
      <c r="S981" s="228">
        <f>SUM(S982:S984)</f>
        <v>0</v>
      </c>
      <c r="T981" s="228">
        <f>SUM(T982:T984)</f>
        <v>0</v>
      </c>
      <c r="U981" s="228">
        <f>SUM(U982:U984)</f>
        <v>0</v>
      </c>
      <c r="V981" s="228">
        <f>SUM(V982:V983)</f>
        <v>0</v>
      </c>
      <c r="W981" s="361">
        <f>SUM(W982:W984)</f>
        <v>0</v>
      </c>
      <c r="X981" s="207">
        <f t="shared" si="165"/>
        <v>0</v>
      </c>
    </row>
    <row r="982" spans="1:24" ht="18.600000000000001" hidden="1" thickBot="1">
      <c r="A982" s="148">
        <v>745</v>
      </c>
      <c r="B982" s="52"/>
      <c r="C982" s="53">
        <v>5701</v>
      </c>
      <c r="D982" s="54" t="s">
        <v>259</v>
      </c>
      <c r="E982" s="426"/>
      <c r="F982" s="424"/>
      <c r="G982" s="362"/>
      <c r="H982" s="362"/>
      <c r="I982" s="130"/>
      <c r="J982" s="128" t="str">
        <f t="shared" si="163"/>
        <v/>
      </c>
      <c r="K982" s="129"/>
      <c r="L982" s="363"/>
      <c r="M982" s="364"/>
      <c r="N982" s="231">
        <f t="shared" si="164"/>
        <v>0</v>
      </c>
      <c r="O982" s="348">
        <f>L982+M982-N982</f>
        <v>0</v>
      </c>
      <c r="P982" s="129"/>
      <c r="Q982" s="363"/>
      <c r="R982" s="364"/>
      <c r="S982" s="355">
        <f>+IF(+(L982+M982)&gt;=I982,+M982,+(+I982-L982))</f>
        <v>0</v>
      </c>
      <c r="T982" s="209">
        <f>Q982+R982-S982</f>
        <v>0</v>
      </c>
      <c r="U982" s="364"/>
      <c r="V982" s="364"/>
      <c r="W982" s="140"/>
      <c r="X982" s="207">
        <f t="shared" si="165"/>
        <v>0</v>
      </c>
    </row>
    <row r="983" spans="1:24" ht="18.600000000000001" hidden="1" thickBot="1">
      <c r="A983" s="147">
        <v>750</v>
      </c>
      <c r="B983" s="52"/>
      <c r="C983" s="57">
        <v>5702</v>
      </c>
      <c r="D983" s="58" t="s">
        <v>260</v>
      </c>
      <c r="E983" s="426"/>
      <c r="F983" s="424"/>
      <c r="G983" s="362"/>
      <c r="H983" s="362"/>
      <c r="I983" s="130"/>
      <c r="J983" s="128" t="str">
        <f t="shared" si="163"/>
        <v/>
      </c>
      <c r="K983" s="129"/>
      <c r="L983" s="363"/>
      <c r="M983" s="364"/>
      <c r="N983" s="231">
        <f t="shared" si="164"/>
        <v>0</v>
      </c>
      <c r="O983" s="348">
        <f>L983+M983-N983</f>
        <v>0</v>
      </c>
      <c r="P983" s="129"/>
      <c r="Q983" s="363"/>
      <c r="R983" s="364"/>
      <c r="S983" s="355">
        <f>+IF(+(L983+M983)&gt;=I983,+M983,+(+I983-L983))</f>
        <v>0</v>
      </c>
      <c r="T983" s="209">
        <f>Q983+R983-S983</f>
        <v>0</v>
      </c>
      <c r="U983" s="364"/>
      <c r="V983" s="364"/>
      <c r="W983" s="140"/>
      <c r="X983" s="207">
        <f t="shared" si="165"/>
        <v>0</v>
      </c>
    </row>
    <row r="984" spans="1:24" ht="18.600000000000001" hidden="1" thickBot="1">
      <c r="A984" s="148">
        <v>755</v>
      </c>
      <c r="B984" s="6"/>
      <c r="C984" s="59">
        <v>4071</v>
      </c>
      <c r="D984" s="402" t="s">
        <v>261</v>
      </c>
      <c r="E984" s="378"/>
      <c r="F984" s="390"/>
      <c r="G984" s="162"/>
      <c r="H984" s="162"/>
      <c r="I984" s="130"/>
      <c r="J984" s="128" t="str">
        <f t="shared" si="163"/>
        <v/>
      </c>
      <c r="K984" s="129"/>
      <c r="L984" s="233"/>
      <c r="M984" s="215"/>
      <c r="N984" s="215"/>
      <c r="O984" s="365"/>
      <c r="P984" s="129"/>
      <c r="Q984" s="210"/>
      <c r="R984" s="215"/>
      <c r="S984" s="215"/>
      <c r="T984" s="215"/>
      <c r="U984" s="215"/>
      <c r="V984" s="215"/>
      <c r="W984" s="349"/>
      <c r="X984" s="207">
        <f t="shared" si="165"/>
        <v>0</v>
      </c>
    </row>
    <row r="985" spans="1:24" ht="36" hidden="1" customHeight="1">
      <c r="A985" s="148">
        <v>760</v>
      </c>
      <c r="B985" s="49"/>
      <c r="C985" s="60"/>
      <c r="D985" s="235"/>
      <c r="E985" s="134"/>
      <c r="F985" s="134"/>
      <c r="G985" s="134"/>
      <c r="H985" s="134"/>
      <c r="I985" s="135"/>
      <c r="J985" s="128" t="str">
        <f t="shared" si="163"/>
        <v/>
      </c>
      <c r="K985" s="129"/>
      <c r="L985" s="366"/>
      <c r="M985" s="367"/>
      <c r="N985" s="222"/>
      <c r="O985" s="223"/>
      <c r="P985" s="129"/>
      <c r="Q985" s="366"/>
      <c r="R985" s="367"/>
      <c r="S985" s="222"/>
      <c r="T985" s="222"/>
      <c r="U985" s="367"/>
      <c r="V985" s="222"/>
      <c r="W985" s="223"/>
      <c r="X985" s="223"/>
    </row>
    <row r="986" spans="1:24" ht="18.600000000000001" hidden="1" thickBot="1">
      <c r="A986" s="147">
        <v>765</v>
      </c>
      <c r="B986" s="368">
        <v>98</v>
      </c>
      <c r="C986" s="733" t="s">
        <v>262</v>
      </c>
      <c r="D986" s="734"/>
      <c r="E986" s="381"/>
      <c r="F986" s="384"/>
      <c r="G986" s="143"/>
      <c r="H986" s="143"/>
      <c r="I986" s="130"/>
      <c r="J986" s="128" t="str">
        <f t="shared" si="163"/>
        <v/>
      </c>
      <c r="K986" s="129"/>
      <c r="L986" s="354"/>
      <c r="M986" s="141"/>
      <c r="N986" s="213">
        <f t="shared" si="164"/>
        <v>0</v>
      </c>
      <c r="O986" s="348">
        <f>L986+M986-N986</f>
        <v>0</v>
      </c>
      <c r="P986" s="129"/>
      <c r="Q986" s="354"/>
      <c r="R986" s="141"/>
      <c r="S986" s="355">
        <f>+IF(+(L986+M986)&gt;=I986,+M986,+(+I986-L986))</f>
        <v>0</v>
      </c>
      <c r="T986" s="209">
        <f>Q986+R986-S986</f>
        <v>0</v>
      </c>
      <c r="U986" s="141"/>
      <c r="V986" s="141"/>
      <c r="W986" s="140"/>
      <c r="X986" s="207">
        <f t="shared" si="165"/>
        <v>0</v>
      </c>
    </row>
    <row r="987" spans="1:24" ht="16.8" hidden="1" thickBot="1">
      <c r="A987" s="147">
        <v>775</v>
      </c>
      <c r="B987" s="61"/>
      <c r="C987" s="237" t="s">
        <v>263</v>
      </c>
      <c r="D987" s="238"/>
      <c r="E987" s="314"/>
      <c r="F987" s="314"/>
      <c r="G987" s="314"/>
      <c r="H987" s="314"/>
      <c r="I987" s="239"/>
      <c r="J987" s="128" t="str">
        <f t="shared" si="163"/>
        <v/>
      </c>
      <c r="K987" s="129"/>
      <c r="L987" s="240"/>
      <c r="M987" s="241"/>
      <c r="N987" s="241"/>
      <c r="O987" s="242"/>
      <c r="P987" s="129"/>
      <c r="Q987" s="240"/>
      <c r="R987" s="241"/>
      <c r="S987" s="241"/>
      <c r="T987" s="241"/>
      <c r="U987" s="241"/>
      <c r="V987" s="241"/>
      <c r="W987" s="242"/>
      <c r="X987" s="242"/>
    </row>
    <row r="988" spans="1:24" ht="16.8" hidden="1" thickBot="1">
      <c r="A988" s="148">
        <v>780</v>
      </c>
      <c r="B988" s="61"/>
      <c r="C988" s="243" t="s">
        <v>264</v>
      </c>
      <c r="D988" s="235"/>
      <c r="E988" s="302"/>
      <c r="F988" s="302"/>
      <c r="G988" s="302"/>
      <c r="H988" s="302"/>
      <c r="I988" s="200"/>
      <c r="J988" s="128" t="str">
        <f t="shared" si="163"/>
        <v/>
      </c>
      <c r="K988" s="129"/>
      <c r="L988" s="244"/>
      <c r="M988" s="245"/>
      <c r="N988" s="245"/>
      <c r="O988" s="246"/>
      <c r="P988" s="129"/>
      <c r="Q988" s="244"/>
      <c r="R988" s="245"/>
      <c r="S988" s="245"/>
      <c r="T988" s="245"/>
      <c r="U988" s="245"/>
      <c r="V988" s="245"/>
      <c r="W988" s="246"/>
      <c r="X988" s="246"/>
    </row>
    <row r="989" spans="1:24" ht="16.8" hidden="1" thickBot="1">
      <c r="A989" s="148">
        <v>785</v>
      </c>
      <c r="B989" s="62"/>
      <c r="C989" s="247" t="s">
        <v>265</v>
      </c>
      <c r="D989" s="248"/>
      <c r="E989" s="315"/>
      <c r="F989" s="315"/>
      <c r="G989" s="315"/>
      <c r="H989" s="315"/>
      <c r="I989" s="202"/>
      <c r="J989" s="128" t="str">
        <f t="shared" si="163"/>
        <v/>
      </c>
      <c r="K989" s="129"/>
      <c r="L989" s="249"/>
      <c r="M989" s="250"/>
      <c r="N989" s="250"/>
      <c r="O989" s="251"/>
      <c r="P989" s="129"/>
      <c r="Q989" s="249"/>
      <c r="R989" s="250"/>
      <c r="S989" s="250"/>
      <c r="T989" s="250"/>
      <c r="U989" s="250"/>
      <c r="V989" s="250"/>
      <c r="W989" s="251"/>
      <c r="X989" s="251"/>
    </row>
    <row r="990" spans="1:24" ht="18.600000000000001" thickBot="1">
      <c r="A990" s="148">
        <v>790</v>
      </c>
      <c r="B990" s="63"/>
      <c r="C990" s="32" t="s">
        <v>484</v>
      </c>
      <c r="D990" s="64" t="s">
        <v>266</v>
      </c>
      <c r="E990" s="165">
        <f>SUM(E878,E881,E887,E893,E894,E912,E916,E922,E925,E926,E927,E928,E929,E936,E943,E944,E945,E946,E953,E957,E958,E959,E960,E963,E964,E972,E975,E976,E981)+E986</f>
        <v>0</v>
      </c>
      <c r="F990" s="165">
        <f>SUM(F878,F881,F887,F893,F894,F912,F916,F922,F925,F926,F927,F928,F929,F936,F943,F944,F945,F946,F953,F957,F958,F959,F960,F963,F964,F972,F975,F976,F981)+F986</f>
        <v>11170</v>
      </c>
      <c r="G990" s="165">
        <f>SUM(G878,G881,G887,G893,G894,G912,G916,G922,G925,G926,G927,G928,G929,G936,G943,G944,G945,G946,G953,G957,G958,G959,G960,G963,G964,G972,G975,G976,G981)+G986</f>
        <v>10170</v>
      </c>
      <c r="H990" s="165">
        <f>SUM(H878,H881,H887,H893,H894,H912,H916,H922,H925,H926,H927,H928,H929,H936,H943,H944,H945,H946,H953,H957,H958,H959,H960,H963,H964,H972,H975,H976,H981)+H986</f>
        <v>10170</v>
      </c>
      <c r="I990" s="165">
        <f>SUM(I878,I881,I887,I893,I894,I912,I916,I922,I925,I926,I927,I928,I929,I936,I943,I944,I945,I946,I953,I957,I958,I959,I960,I963,I964,I972,I975,I976,I981)+I986</f>
        <v>10170</v>
      </c>
      <c r="J990" s="128">
        <f t="shared" si="163"/>
        <v>1</v>
      </c>
      <c r="K990" s="369" t="str">
        <f>LEFT(C875,1)</f>
        <v/>
      </c>
      <c r="L990" s="165">
        <f>SUM(L878,L881,L887,L893,L894,L912,L916,L922,L925,L926,L927,L928,L929,L936,L943,L944,L945,L946,L953,L957,L958,L959,L960,L963,L964,L972,L975,L976,L981)+L986</f>
        <v>0</v>
      </c>
      <c r="M990" s="165">
        <f>SUM(M878,M881,M887,M893,M894,M912,M916,M922,M925,M926,M927,M928,M929,M936,M943,M944,M945,M946,M953,M957,M958,M959,M960,M963,M964,M972,M975,M976,M981)+M986</f>
        <v>0</v>
      </c>
      <c r="N990" s="165">
        <f>SUM(N878,N881,N887,N893,N894,N912,N916,N922,N925,N926,N927,N928,N929,N936,N943,N944,N945,N946,N953,N957,N958,N959,N960,N963,N964,N972,N975,N976,N981)+N986</f>
        <v>10170</v>
      </c>
      <c r="O990" s="165">
        <f>SUM(O878,O881,O887,O893,O894,O912,O916,O922,O925,O926,O927,O928,O929,O936,O943,O944,O945,O946,O953,O957,O958,O959,O960,O963,O964,O972,O975,O976,O981)+O986</f>
        <v>-10170</v>
      </c>
      <c r="P990" s="103"/>
      <c r="Q990" s="165">
        <f t="shared" ref="Q990:V990" si="180">SUM(Q878,Q881,Q887,Q893,Q894,Q912,Q916,Q922,Q925,Q926,Q927,Q928,Q929,Q936,Q943,Q944,Q945,Q946,Q953,Q957,Q958,Q959,Q960,Q963,Q964,Q972,Q975,Q976,Q981)+Q986</f>
        <v>0</v>
      </c>
      <c r="R990" s="165">
        <f t="shared" si="180"/>
        <v>0</v>
      </c>
      <c r="S990" s="165">
        <f t="shared" si="180"/>
        <v>7000</v>
      </c>
      <c r="T990" s="165">
        <f t="shared" si="180"/>
        <v>-7000</v>
      </c>
      <c r="U990" s="165">
        <f t="shared" si="180"/>
        <v>0</v>
      </c>
      <c r="V990" s="165">
        <f t="shared" si="180"/>
        <v>0</v>
      </c>
      <c r="W990" s="165">
        <f>SUM(W878,W881,W887,W893,W894,W912,W916,W922,W925,W926,W927,W928,W929,W936,W943,W944,W945,W946,W953,W957,W958,W959,W960,W963,W964,W972,W975,W976,W981)+W986</f>
        <v>0</v>
      </c>
      <c r="X990" s="207">
        <f>T990-U990-V990-W990</f>
        <v>-7000</v>
      </c>
    </row>
    <row r="991" spans="1:24">
      <c r="A991" s="148">
        <v>795</v>
      </c>
      <c r="B991" s="617" t="s">
        <v>809</v>
      </c>
      <c r="C991" s="65"/>
      <c r="H991" s="96"/>
      <c r="I991" s="100"/>
      <c r="J991" s="102">
        <f>J990</f>
        <v>1</v>
      </c>
      <c r="P991" s="321"/>
      <c r="X991" s="321"/>
    </row>
    <row r="992" spans="1:24">
      <c r="A992" s="147">
        <v>805</v>
      </c>
      <c r="B992" s="311"/>
      <c r="C992" s="311"/>
      <c r="D992" s="312"/>
      <c r="E992" s="311"/>
      <c r="F992" s="311"/>
      <c r="G992" s="311"/>
      <c r="H992" s="311"/>
      <c r="I992" s="313"/>
      <c r="J992" s="102">
        <f>J990</f>
        <v>1</v>
      </c>
      <c r="L992" s="311"/>
      <c r="M992" s="311"/>
      <c r="N992" s="313"/>
      <c r="O992" s="313"/>
      <c r="P992" s="313"/>
      <c r="Q992" s="311"/>
      <c r="R992" s="311"/>
      <c r="S992" s="313"/>
      <c r="T992" s="313"/>
      <c r="U992" s="311"/>
      <c r="V992" s="313"/>
      <c r="W992" s="313"/>
      <c r="X992" s="313"/>
    </row>
    <row r="993" spans="1:24">
      <c r="A993" s="148">
        <v>810</v>
      </c>
      <c r="E993" s="167"/>
      <c r="F993" s="167"/>
      <c r="G993" s="167"/>
      <c r="H993" s="167"/>
      <c r="I993" s="173"/>
      <c r="J993" s="102">
        <f>(IF($E1123&lt;&gt;0,$J$2,IF($I1123&lt;&gt;0,$J$2,"")))</f>
        <v>1</v>
      </c>
      <c r="L993" s="167"/>
      <c r="M993" s="167"/>
      <c r="N993" s="173"/>
      <c r="O993" s="173"/>
      <c r="P993" s="173"/>
      <c r="Q993" s="167"/>
      <c r="R993" s="167"/>
      <c r="S993" s="173"/>
      <c r="T993" s="173"/>
      <c r="U993" s="167"/>
      <c r="V993" s="173"/>
      <c r="W993" s="173"/>
      <c r="X993" s="321"/>
    </row>
    <row r="994" spans="1:24">
      <c r="A994" s="148">
        <v>815</v>
      </c>
      <c r="C994" s="108"/>
      <c r="D994" s="109"/>
      <c r="E994" s="167"/>
      <c r="F994" s="167"/>
      <c r="G994" s="167"/>
      <c r="H994" s="167"/>
      <c r="I994" s="173"/>
      <c r="J994" s="102">
        <f>(IF($E1123&lt;&gt;0,$J$2,IF($I1123&lt;&gt;0,$J$2,"")))</f>
        <v>1</v>
      </c>
      <c r="L994" s="167"/>
      <c r="M994" s="167"/>
      <c r="N994" s="173"/>
      <c r="O994" s="173"/>
      <c r="P994" s="173"/>
      <c r="Q994" s="167"/>
      <c r="R994" s="167"/>
      <c r="S994" s="173"/>
      <c r="T994" s="173"/>
      <c r="U994" s="167"/>
      <c r="V994" s="173"/>
      <c r="W994" s="173"/>
      <c r="X994" s="321"/>
    </row>
    <row r="995" spans="1:24">
      <c r="A995" s="154">
        <v>525</v>
      </c>
      <c r="B995" s="750" t="str">
        <f>$B$7</f>
        <v>ПРОГНОЗА ЗА ПЕРИОДА 2015-2017 г. НА ПОСТЪПЛЕНИЯТА ОТ МЕСТНИ ПРИХОДИ  И НА РАЗХОДИТЕ ЗА МЕСТНИ ДЕЙНОСТИ</v>
      </c>
      <c r="C995" s="751"/>
      <c r="D995" s="751"/>
      <c r="E995" s="167"/>
      <c r="F995" s="167"/>
      <c r="G995" s="167"/>
      <c r="H995" s="167"/>
      <c r="I995" s="173"/>
      <c r="J995" s="102">
        <f>(IF($E1123&lt;&gt;0,$J$2,IF($I1123&lt;&gt;0,$J$2,"")))</f>
        <v>1</v>
      </c>
      <c r="L995" s="167"/>
      <c r="M995" s="167"/>
      <c r="N995" s="173"/>
      <c r="O995" s="173"/>
      <c r="P995" s="173"/>
      <c r="Q995" s="167"/>
      <c r="R995" s="167"/>
      <c r="S995" s="173"/>
      <c r="T995" s="173"/>
      <c r="U995" s="167"/>
      <c r="V995" s="173"/>
      <c r="W995" s="173"/>
      <c r="X995" s="321"/>
    </row>
    <row r="996" spans="1:24">
      <c r="A996" s="147">
        <v>820</v>
      </c>
      <c r="C996" s="108"/>
      <c r="D996" s="109"/>
      <c r="E996" s="168" t="s">
        <v>1663</v>
      </c>
      <c r="F996" s="168" t="s">
        <v>770</v>
      </c>
      <c r="G996" s="167"/>
      <c r="H996" s="167"/>
      <c r="I996" s="173"/>
      <c r="J996" s="102">
        <f>(IF($E1123&lt;&gt;0,$J$2,IF($I1123&lt;&gt;0,$J$2,"")))</f>
        <v>1</v>
      </c>
      <c r="L996" s="167"/>
      <c r="M996" s="167"/>
      <c r="N996" s="173"/>
      <c r="O996" s="173"/>
      <c r="P996" s="173"/>
      <c r="Q996" s="167"/>
      <c r="R996" s="167"/>
      <c r="S996" s="173"/>
      <c r="T996" s="173"/>
      <c r="U996" s="167"/>
      <c r="V996" s="173"/>
      <c r="W996" s="173"/>
      <c r="X996" s="321"/>
    </row>
    <row r="997" spans="1:24">
      <c r="A997" s="148">
        <v>821</v>
      </c>
      <c r="B997" s="752" t="str">
        <f>$B$9</f>
        <v xml:space="preserve">       ОБЩИНА  МАДЖАРОВО</v>
      </c>
      <c r="C997" s="751"/>
      <c r="D997" s="751"/>
      <c r="E997" s="169">
        <f>$E$9</f>
        <v>41640</v>
      </c>
      <c r="F997" s="170">
        <f>$F$9</f>
        <v>43100</v>
      </c>
      <c r="G997" s="167"/>
      <c r="H997" s="167"/>
      <c r="I997" s="173"/>
      <c r="J997" s="102">
        <f>(IF($E1123&lt;&gt;0,$J$2,IF($I1123&lt;&gt;0,$J$2,"")))</f>
        <v>1</v>
      </c>
      <c r="L997" s="167"/>
      <c r="M997" s="167"/>
      <c r="N997" s="173"/>
      <c r="O997" s="173"/>
      <c r="P997" s="173"/>
      <c r="Q997" s="167"/>
      <c r="R997" s="167"/>
      <c r="S997" s="173"/>
      <c r="T997" s="173"/>
      <c r="U997" s="167"/>
      <c r="V997" s="173"/>
      <c r="W997" s="173"/>
      <c r="X997" s="321"/>
    </row>
    <row r="998" spans="1:24">
      <c r="A998" s="148">
        <v>822</v>
      </c>
      <c r="B998" s="111" t="str">
        <f>$B$10</f>
        <v>(наименование на разпоредителя с бюджет)</v>
      </c>
      <c r="E998" s="167"/>
      <c r="F998" s="171">
        <f>$F$10</f>
        <v>2017</v>
      </c>
      <c r="G998" s="167"/>
      <c r="H998" s="167"/>
      <c r="I998" s="173"/>
      <c r="J998" s="102">
        <f>(IF($E1123&lt;&gt;0,$J$2,IF($I1123&lt;&gt;0,$J$2,"")))</f>
        <v>1</v>
      </c>
      <c r="L998" s="167"/>
      <c r="M998" s="167"/>
      <c r="N998" s="173"/>
      <c r="O998" s="173"/>
      <c r="P998" s="173"/>
      <c r="Q998" s="167"/>
      <c r="R998" s="167"/>
      <c r="S998" s="173"/>
      <c r="T998" s="173"/>
      <c r="U998" s="167"/>
      <c r="V998" s="173"/>
      <c r="W998" s="173"/>
      <c r="X998" s="321"/>
    </row>
    <row r="999" spans="1:24" ht="16.2" thickBot="1">
      <c r="A999" s="148">
        <v>823</v>
      </c>
      <c r="B999" s="111"/>
      <c r="E999" s="172"/>
      <c r="F999" s="167"/>
      <c r="G999" s="167"/>
      <c r="H999" s="167"/>
      <c r="I999" s="173"/>
      <c r="J999" s="102">
        <f>(IF($E1123&lt;&gt;0,$J$2,IF($I1123&lt;&gt;0,$J$2,"")))</f>
        <v>1</v>
      </c>
      <c r="L999" s="167"/>
      <c r="M999" s="167"/>
      <c r="N999" s="173"/>
      <c r="O999" s="173"/>
      <c r="P999" s="173"/>
      <c r="Q999" s="167"/>
      <c r="R999" s="167"/>
      <c r="S999" s="173"/>
      <c r="T999" s="173"/>
      <c r="U999" s="167"/>
      <c r="V999" s="173"/>
      <c r="W999" s="173"/>
      <c r="X999" s="321"/>
    </row>
    <row r="1000" spans="1:24" ht="16.8" thickTop="1" thickBot="1">
      <c r="A1000" s="148">
        <v>825</v>
      </c>
      <c r="B1000" s="752" t="str">
        <f>$B$12</f>
        <v>Маджарово</v>
      </c>
      <c r="C1000" s="751"/>
      <c r="D1000" s="751"/>
      <c r="E1000" s="167" t="s">
        <v>1664</v>
      </c>
      <c r="F1000" s="174" t="str">
        <f>$F$12</f>
        <v>7604</v>
      </c>
      <c r="G1000" s="167"/>
      <c r="H1000" s="167"/>
      <c r="I1000" s="173"/>
      <c r="J1000" s="102">
        <f>(IF($E1123&lt;&gt;0,$J$2,IF($I1123&lt;&gt;0,$J$2,"")))</f>
        <v>1</v>
      </c>
      <c r="L1000" s="167"/>
      <c r="M1000" s="167"/>
      <c r="N1000" s="173"/>
      <c r="O1000" s="173"/>
      <c r="P1000" s="173"/>
      <c r="Q1000" s="167"/>
      <c r="R1000" s="167"/>
      <c r="S1000" s="173"/>
      <c r="T1000" s="173"/>
      <c r="U1000" s="167"/>
      <c r="V1000" s="173"/>
      <c r="W1000" s="173"/>
      <c r="X1000" s="321"/>
    </row>
    <row r="1001" spans="1:24" ht="16.2" thickTop="1">
      <c r="A1001" s="148"/>
      <c r="B1001" s="111" t="str">
        <f>$B$13</f>
        <v>(наименование на първостепенния разпоредител с бюджет)</v>
      </c>
      <c r="E1001" s="172" t="s">
        <v>1665</v>
      </c>
      <c r="F1001" s="167"/>
      <c r="G1001" s="167"/>
      <c r="H1001" s="167"/>
      <c r="I1001" s="173"/>
      <c r="J1001" s="102">
        <f>(IF($E1123&lt;&gt;0,$J$2,IF($I1123&lt;&gt;0,$J$2,"")))</f>
        <v>1</v>
      </c>
      <c r="L1001" s="167"/>
      <c r="M1001" s="167"/>
      <c r="N1001" s="173"/>
      <c r="O1001" s="173"/>
      <c r="P1001" s="173"/>
      <c r="Q1001" s="167"/>
      <c r="R1001" s="167"/>
      <c r="S1001" s="173"/>
      <c r="T1001" s="173"/>
      <c r="U1001" s="167"/>
      <c r="V1001" s="173"/>
      <c r="W1001" s="173"/>
      <c r="X1001" s="321"/>
    </row>
    <row r="1002" spans="1:24">
      <c r="A1002" s="148"/>
      <c r="B1002" s="111"/>
      <c r="D1002" s="166"/>
      <c r="E1002" s="166"/>
      <c r="F1002" s="166"/>
      <c r="G1002" s="166"/>
      <c r="H1002" s="166"/>
      <c r="I1002" s="302"/>
      <c r="J1002" s="102">
        <f>(IF($E1123&lt;&gt;0,$J$2,IF($I1123&lt;&gt;0,$J$2,"")))</f>
        <v>1</v>
      </c>
      <c r="L1002" s="167"/>
      <c r="M1002" s="167"/>
      <c r="N1002" s="173"/>
      <c r="O1002" s="173"/>
      <c r="P1002" s="173"/>
      <c r="Q1002" s="167"/>
      <c r="R1002" s="167"/>
      <c r="S1002" s="173"/>
      <c r="T1002" s="173"/>
      <c r="U1002" s="167"/>
      <c r="V1002" s="173"/>
      <c r="W1002" s="173"/>
      <c r="X1002" s="321"/>
    </row>
    <row r="1003" spans="1:24" ht="16.8" thickBot="1">
      <c r="A1003" s="148"/>
      <c r="C1003" s="108"/>
      <c r="D1003" s="109"/>
      <c r="E1003" s="167"/>
      <c r="F1003" s="172"/>
      <c r="G1003" s="172"/>
      <c r="H1003" s="172"/>
      <c r="I1003" s="176" t="s">
        <v>1666</v>
      </c>
      <c r="J1003" s="102">
        <f>(IF($E1123&lt;&gt;0,$J$2,IF($I1123&lt;&gt;0,$J$2,"")))</f>
        <v>1</v>
      </c>
      <c r="L1003" s="175" t="s">
        <v>993</v>
      </c>
      <c r="M1003" s="167"/>
      <c r="N1003" s="173"/>
      <c r="O1003" s="176" t="s">
        <v>1666</v>
      </c>
      <c r="P1003" s="173"/>
      <c r="Q1003" s="175" t="s">
        <v>994</v>
      </c>
      <c r="R1003" s="167"/>
      <c r="S1003" s="173"/>
      <c r="T1003" s="176" t="s">
        <v>1666</v>
      </c>
      <c r="U1003" s="167"/>
      <c r="V1003" s="173"/>
      <c r="W1003" s="176" t="s">
        <v>1666</v>
      </c>
      <c r="X1003" s="321"/>
    </row>
    <row r="1004" spans="1:24" ht="18.600000000000001" thickBot="1">
      <c r="A1004" s="148"/>
      <c r="B1004" s="602"/>
      <c r="C1004" s="316"/>
      <c r="D1004" s="593" t="s">
        <v>806</v>
      </c>
      <c r="E1004" s="642" t="s">
        <v>807</v>
      </c>
      <c r="F1004" s="642" t="s">
        <v>771</v>
      </c>
      <c r="G1004" s="643" t="s">
        <v>772</v>
      </c>
      <c r="H1004" s="664" t="s">
        <v>773</v>
      </c>
      <c r="I1004" s="643" t="s">
        <v>773</v>
      </c>
      <c r="J1004" s="102">
        <f>(IF($E1123&lt;&gt;0,$J$2,IF($I1123&lt;&gt;0,$J$2,"")))</f>
        <v>1</v>
      </c>
      <c r="L1004" s="753" t="s">
        <v>689</v>
      </c>
      <c r="M1004" s="753" t="s">
        <v>690</v>
      </c>
      <c r="N1004" s="743" t="s">
        <v>691</v>
      </c>
      <c r="O1004" s="743" t="s">
        <v>995</v>
      </c>
      <c r="P1004" s="103"/>
      <c r="Q1004" s="743" t="s">
        <v>692</v>
      </c>
      <c r="R1004" s="743" t="s">
        <v>693</v>
      </c>
      <c r="S1004" s="743" t="s">
        <v>715</v>
      </c>
      <c r="T1004" s="743" t="s">
        <v>996</v>
      </c>
      <c r="U1004" s="329" t="s">
        <v>997</v>
      </c>
      <c r="V1004" s="330"/>
      <c r="W1004" s="331"/>
      <c r="X1004" s="726"/>
    </row>
    <row r="1005" spans="1:24" ht="55.95" customHeight="1" thickBot="1">
      <c r="A1005" s="148"/>
      <c r="B1005" s="71" t="s">
        <v>860</v>
      </c>
      <c r="C1005" s="72" t="s">
        <v>1669</v>
      </c>
      <c r="D1005" s="603" t="s">
        <v>301</v>
      </c>
      <c r="E1005" s="644">
        <v>2013</v>
      </c>
      <c r="F1005" s="709">
        <v>2014</v>
      </c>
      <c r="G1005" s="709">
        <v>2015</v>
      </c>
      <c r="H1005" s="709">
        <v>2016</v>
      </c>
      <c r="I1005" s="709">
        <v>2017</v>
      </c>
      <c r="J1005" s="102">
        <f>(IF($E1123&lt;&gt;0,$J$2,IF($I1123&lt;&gt;0,$J$2,"")))</f>
        <v>1</v>
      </c>
      <c r="L1005" s="754"/>
      <c r="M1005" s="755"/>
      <c r="N1005" s="754"/>
      <c r="O1005" s="755"/>
      <c r="P1005" s="103"/>
      <c r="Q1005" s="744"/>
      <c r="R1005" s="744"/>
      <c r="S1005" s="744"/>
      <c r="T1005" s="744"/>
      <c r="U1005" s="332">
        <v>2014</v>
      </c>
      <c r="V1005" s="332">
        <v>2015</v>
      </c>
      <c r="W1005" s="332" t="s">
        <v>1214</v>
      </c>
      <c r="X1005" s="333" t="s">
        <v>998</v>
      </c>
    </row>
    <row r="1006" spans="1:24" ht="69" customHeight="1" thickBot="1">
      <c r="A1006" s="148"/>
      <c r="B1006" s="594"/>
      <c r="C1006" s="316"/>
      <c r="D1006" s="188" t="s">
        <v>487</v>
      </c>
      <c r="E1006" s="189"/>
      <c r="F1006" s="189"/>
      <c r="G1006" s="189"/>
      <c r="H1006" s="189"/>
      <c r="I1006" s="439"/>
      <c r="J1006" s="102">
        <f>(IF($E1123&lt;&gt;0,$J$2,IF($I1123&lt;&gt;0,$J$2,"")))</f>
        <v>1</v>
      </c>
      <c r="L1006" s="190" t="s">
        <v>999</v>
      </c>
      <c r="M1006" s="190" t="s">
        <v>1000</v>
      </c>
      <c r="N1006" s="191" t="s">
        <v>1001</v>
      </c>
      <c r="O1006" s="191" t="s">
        <v>1002</v>
      </c>
      <c r="P1006" s="103"/>
      <c r="Q1006" s="592" t="s">
        <v>1003</v>
      </c>
      <c r="R1006" s="592" t="s">
        <v>1004</v>
      </c>
      <c r="S1006" s="592" t="s">
        <v>1005</v>
      </c>
      <c r="T1006" s="592" t="s">
        <v>1006</v>
      </c>
      <c r="U1006" s="592" t="s">
        <v>269</v>
      </c>
      <c r="V1006" s="592" t="s">
        <v>270</v>
      </c>
      <c r="W1006" s="592" t="s">
        <v>271</v>
      </c>
      <c r="X1006" s="334" t="s">
        <v>272</v>
      </c>
    </row>
    <row r="1007" spans="1:24" ht="121.8">
      <c r="A1007" s="148"/>
      <c r="B1007" s="121"/>
      <c r="C1007" s="655">
        <v>503</v>
      </c>
      <c r="D1007" s="656" t="s">
        <v>804</v>
      </c>
      <c r="E1007" s="285"/>
      <c r="F1007" s="285"/>
      <c r="G1007" s="285"/>
      <c r="H1007" s="285"/>
      <c r="I1007" s="196"/>
      <c r="J1007" s="102">
        <f>(IF($E1123&lt;&gt;0,$J$2,IF($I1123&lt;&gt;0,$J$2,"")))</f>
        <v>1</v>
      </c>
      <c r="L1007" s="335" t="s">
        <v>273</v>
      </c>
      <c r="M1007" s="335" t="s">
        <v>273</v>
      </c>
      <c r="N1007" s="335" t="s">
        <v>274</v>
      </c>
      <c r="O1007" s="335" t="s">
        <v>275</v>
      </c>
      <c r="P1007" s="103"/>
      <c r="Q1007" s="335" t="s">
        <v>273</v>
      </c>
      <c r="R1007" s="335" t="s">
        <v>273</v>
      </c>
      <c r="S1007" s="335" t="s">
        <v>302</v>
      </c>
      <c r="T1007" s="335" t="s">
        <v>277</v>
      </c>
      <c r="U1007" s="335" t="s">
        <v>273</v>
      </c>
      <c r="V1007" s="335" t="s">
        <v>273</v>
      </c>
      <c r="W1007" s="335" t="s">
        <v>273</v>
      </c>
      <c r="X1007" s="199" t="s">
        <v>278</v>
      </c>
    </row>
    <row r="1008" spans="1:24" ht="17.399999999999999">
      <c r="A1008" s="148"/>
      <c r="B1008" s="657"/>
      <c r="C1008" s="122"/>
      <c r="D1008" s="658"/>
      <c r="E1008" s="285"/>
      <c r="F1008" s="285"/>
      <c r="G1008" s="285"/>
      <c r="H1008" s="285"/>
      <c r="I1008" s="196"/>
      <c r="J1008" s="102">
        <f>(IF($E1123&lt;&gt;0,$J$2,IF($I1123&lt;&gt;0,$J$2,"")))</f>
        <v>1</v>
      </c>
      <c r="L1008" s="336"/>
      <c r="M1008" s="336"/>
      <c r="N1008" s="246"/>
      <c r="O1008" s="337"/>
      <c r="P1008" s="103"/>
      <c r="Q1008" s="336"/>
      <c r="R1008" s="336"/>
      <c r="S1008" s="246"/>
      <c r="T1008" s="337"/>
      <c r="U1008" s="336"/>
      <c r="V1008" s="246"/>
      <c r="W1008" s="337"/>
      <c r="X1008" s="338"/>
    </row>
    <row r="1009" spans="1:24" ht="18">
      <c r="A1009" s="148"/>
      <c r="B1009" s="339"/>
      <c r="C1009" s="122"/>
      <c r="D1009" s="659" t="str">
        <f ca="1">IF(ISBLANK(INDIRECT(CONCATENATE("$C",ROW()-2)))=TRUE,"Изберете група",IF(ISERROR(VLOOKUP(INDIRECT(CONCATENATE("$C",ROW()-2)),Groups!$A$1:$B$26,2,FALSE))=TRUE,"НЕВАЛИДЕН КОД НА ГРУПА",VLOOKUP(INDIRECT(CONCATENATE("$C",ROW()-2)),Groups!$A$1:$B$26,2,FALSE)))</f>
        <v>Програми, дейности и служби по социалното осигуряване, подпомагане и заетостта</v>
      </c>
      <c r="E1009" s="285"/>
      <c r="F1009" s="285"/>
      <c r="G1009" s="285"/>
      <c r="H1009" s="285"/>
      <c r="I1009" s="196"/>
      <c r="J1009" s="102">
        <f>(IF($E1123&lt;&gt;0,$J$2,IF($I1123&lt;&gt;0,$J$2,"")))</f>
        <v>1</v>
      </c>
      <c r="L1009" s="336"/>
      <c r="M1009" s="336"/>
      <c r="N1009" s="246"/>
      <c r="O1009" s="340">
        <f>SUMIF(O1012:O1013,"&lt;0")+SUMIF(O1015:O1019,"&lt;0")+SUMIF(O1021:O1026,"&lt;0")+SUMIF(O1028:O1044,"&lt;0")+SUMIF(O1050:O1054,"&lt;0")+SUMIF(O1056:O1061,"&lt;0")+SUMIF(O1063:O1068,"&lt;0")+SUMIF(O1076:O1077,"&lt;0")+SUMIF(O1080:O1085,"&lt;0")+SUMIF(O1087:O1092,"&lt;0")+SUMIF(O1096,"&lt;0")+SUMIF(O1098:O1104,"&lt;0")+SUMIF(O1106:O1108,"&lt;0")+SUMIF(O1110:O1113,"&lt;0")+SUMIF(O1115:O1116,"&lt;0")+SUMIF(O1119,"&lt;0")</f>
        <v>-51200</v>
      </c>
      <c r="P1009" s="103"/>
      <c r="Q1009" s="336"/>
      <c r="R1009" s="336"/>
      <c r="S1009" s="246"/>
      <c r="T1009" s="340">
        <f>SUMIF(T1012:T1013,"&lt;0")+SUMIF(T1015:T1019,"&lt;0")+SUMIF(T1021:T1026,"&lt;0")+SUMIF(T1028:T1044,"&lt;0")+SUMIF(T1050:T1054,"&lt;0")+SUMIF(T1056:T1061,"&lt;0")+SUMIF(T1063:T1068,"&lt;0")+SUMIF(T1076:T1077,"&lt;0")+SUMIF(T1080:T1085,"&lt;0")+SUMIF(T1087:T1092,"&lt;0")+SUMIF(T1096,"&lt;0")+SUMIF(T1098:T1104,"&lt;0")+SUMIF(T1106:T1108,"&lt;0")+SUMIF(T1110:T1113,"&lt;0")+SUMIF(T1115:T1116,"&lt;0")+SUMIF(T1119,"&lt;0")</f>
        <v>-31500</v>
      </c>
      <c r="U1009" s="336"/>
      <c r="V1009" s="246"/>
      <c r="W1009" s="337"/>
      <c r="X1009" s="201"/>
    </row>
    <row r="1010" spans="1:24" ht="18.600000000000001" thickBot="1">
      <c r="A1010" s="148"/>
      <c r="B1010" s="259"/>
      <c r="C1010" s="122"/>
      <c r="D1010" s="185" t="s">
        <v>805</v>
      </c>
      <c r="E1010" s="285"/>
      <c r="F1010" s="285"/>
      <c r="G1010" s="285"/>
      <c r="H1010" s="285"/>
      <c r="I1010" s="196"/>
      <c r="J1010" s="102">
        <f>(IF($E1123&lt;&gt;0,$J$2,IF($I1123&lt;&gt;0,$J$2,"")))</f>
        <v>1</v>
      </c>
      <c r="L1010" s="336"/>
      <c r="M1010" s="336"/>
      <c r="N1010" s="246"/>
      <c r="O1010" s="337"/>
      <c r="P1010" s="103"/>
      <c r="Q1010" s="336"/>
      <c r="R1010" s="336"/>
      <c r="S1010" s="246"/>
      <c r="T1010" s="337"/>
      <c r="U1010" s="336"/>
      <c r="V1010" s="246"/>
      <c r="W1010" s="337"/>
      <c r="X1010" s="203"/>
    </row>
    <row r="1011" spans="1:24" ht="18.600000000000001" thickBot="1">
      <c r="A1011" s="148"/>
      <c r="B1011" s="34">
        <v>100</v>
      </c>
      <c r="C1011" s="745" t="s">
        <v>489</v>
      </c>
      <c r="D1011" s="746"/>
      <c r="E1011" s="406">
        <f>SUM(E1012:E1013)</f>
        <v>0</v>
      </c>
      <c r="F1011" s="421">
        <f>SUM(F1012:F1013)</f>
        <v>16100</v>
      </c>
      <c r="G1011" s="341">
        <f>SUM(G1012:G1013)</f>
        <v>16000</v>
      </c>
      <c r="H1011" s="341">
        <f>SUM(H1012:H1013)</f>
        <v>16000</v>
      </c>
      <c r="I1011" s="341">
        <f>SUM(I1012:I1013)</f>
        <v>16000</v>
      </c>
      <c r="J1011" s="128">
        <f t="shared" ref="J1011:J1074" si="181">(IF($E1011&lt;&gt;0,$J$2,IF($I1011&lt;&gt;0,$J$2,"")))</f>
        <v>1</v>
      </c>
      <c r="K1011" s="129"/>
      <c r="L1011" s="204">
        <f>SUM(L1012:L1013)</f>
        <v>0</v>
      </c>
      <c r="M1011" s="205">
        <f>SUM(M1012:M1013)</f>
        <v>0</v>
      </c>
      <c r="N1011" s="342">
        <f>SUM(N1012:N1013)</f>
        <v>16000</v>
      </c>
      <c r="O1011" s="343">
        <f>SUM(O1012:O1013)</f>
        <v>-16000</v>
      </c>
      <c r="P1011" s="129"/>
      <c r="Q1011" s="206"/>
      <c r="R1011" s="344"/>
      <c r="S1011" s="345"/>
      <c r="T1011" s="344"/>
      <c r="U1011" s="344"/>
      <c r="V1011" s="344"/>
      <c r="W1011" s="346"/>
      <c r="X1011" s="207">
        <f>T1011-U1011-V1011-W1011</f>
        <v>0</v>
      </c>
    </row>
    <row r="1012" spans="1:24" ht="18.600000000000001" thickBot="1">
      <c r="A1012" s="148"/>
      <c r="B1012" s="11"/>
      <c r="C1012" s="15">
        <v>101</v>
      </c>
      <c r="D1012" s="8" t="s">
        <v>490</v>
      </c>
      <c r="E1012" s="378"/>
      <c r="F1012" s="380">
        <v>16100</v>
      </c>
      <c r="G1012" s="130">
        <v>16000</v>
      </c>
      <c r="H1012" s="130">
        <v>16000</v>
      </c>
      <c r="I1012" s="130">
        <v>16000</v>
      </c>
      <c r="J1012" s="128">
        <f t="shared" si="181"/>
        <v>1</v>
      </c>
      <c r="K1012" s="129"/>
      <c r="L1012" s="347"/>
      <c r="M1012" s="139"/>
      <c r="N1012" s="209">
        <f>I1012</f>
        <v>16000</v>
      </c>
      <c r="O1012" s="348">
        <f>L1012+M1012-N1012</f>
        <v>-16000</v>
      </c>
      <c r="P1012" s="129"/>
      <c r="Q1012" s="210"/>
      <c r="R1012" s="215"/>
      <c r="S1012" s="215"/>
      <c r="T1012" s="215"/>
      <c r="U1012" s="215"/>
      <c r="V1012" s="215"/>
      <c r="W1012" s="349"/>
      <c r="X1012" s="207">
        <f t="shared" ref="X1012:X1075" si="182">T1012-U1012-V1012-W1012</f>
        <v>0</v>
      </c>
    </row>
    <row r="1013" spans="1:24" ht="36" hidden="1" customHeight="1" thickBot="1">
      <c r="A1013" s="108"/>
      <c r="B1013" s="11"/>
      <c r="C1013" s="7">
        <v>102</v>
      </c>
      <c r="D1013" s="9" t="s">
        <v>491</v>
      </c>
      <c r="E1013" s="378"/>
      <c r="F1013" s="380"/>
      <c r="G1013" s="130"/>
      <c r="H1013" s="130"/>
      <c r="I1013" s="130"/>
      <c r="J1013" s="128" t="str">
        <f t="shared" si="181"/>
        <v/>
      </c>
      <c r="K1013" s="129"/>
      <c r="L1013" s="347"/>
      <c r="M1013" s="139"/>
      <c r="N1013" s="209">
        <f>I1013</f>
        <v>0</v>
      </c>
      <c r="O1013" s="348">
        <f t="shared" ref="O1013:O1054" si="183">L1013+M1013-N1013</f>
        <v>0</v>
      </c>
      <c r="P1013" s="129"/>
      <c r="Q1013" s="210"/>
      <c r="R1013" s="215"/>
      <c r="S1013" s="215"/>
      <c r="T1013" s="215"/>
      <c r="U1013" s="215"/>
      <c r="V1013" s="215"/>
      <c r="W1013" s="349"/>
      <c r="X1013" s="207">
        <f t="shared" si="182"/>
        <v>0</v>
      </c>
    </row>
    <row r="1014" spans="1:24" ht="18.600000000000001" thickBot="1">
      <c r="A1014" s="108"/>
      <c r="B1014" s="10">
        <v>200</v>
      </c>
      <c r="C1014" s="747" t="s">
        <v>492</v>
      </c>
      <c r="D1014" s="747"/>
      <c r="E1014" s="381">
        <f>SUM(E1015:E1019)</f>
        <v>0</v>
      </c>
      <c r="F1014" s="211">
        <f>SUM(F1015:F1019)</f>
        <v>1300</v>
      </c>
      <c r="G1014" s="137">
        <f>SUM(G1015:G1019)</f>
        <v>1300</v>
      </c>
      <c r="H1014" s="137">
        <f>SUM(H1015:H1019)</f>
        <v>1300</v>
      </c>
      <c r="I1014" s="137">
        <f>SUM(I1015:I1019)</f>
        <v>1300</v>
      </c>
      <c r="J1014" s="128">
        <f t="shared" si="181"/>
        <v>1</v>
      </c>
      <c r="K1014" s="129"/>
      <c r="L1014" s="212">
        <f>SUM(L1015:L1019)</f>
        <v>0</v>
      </c>
      <c r="M1014" s="213">
        <f>SUM(M1015:M1019)</f>
        <v>0</v>
      </c>
      <c r="N1014" s="350">
        <f>SUM(N1015:N1019)</f>
        <v>1300</v>
      </c>
      <c r="O1014" s="351">
        <f>SUM(O1015:O1019)</f>
        <v>-1300</v>
      </c>
      <c r="P1014" s="129"/>
      <c r="Q1014" s="214"/>
      <c r="R1014" s="225"/>
      <c r="S1014" s="225"/>
      <c r="T1014" s="225"/>
      <c r="U1014" s="225"/>
      <c r="V1014" s="225"/>
      <c r="W1014" s="352"/>
      <c r="X1014" s="207">
        <f t="shared" si="182"/>
        <v>0</v>
      </c>
    </row>
    <row r="1015" spans="1:24" ht="18.600000000000001" thickBot="1">
      <c r="A1015" s="108"/>
      <c r="B1015" s="14"/>
      <c r="C1015" s="15">
        <v>201</v>
      </c>
      <c r="D1015" s="8" t="s">
        <v>493</v>
      </c>
      <c r="E1015" s="378"/>
      <c r="F1015" s="380"/>
      <c r="G1015" s="130"/>
      <c r="H1015" s="130"/>
      <c r="I1015" s="130"/>
      <c r="J1015" s="128" t="str">
        <f t="shared" si="181"/>
        <v/>
      </c>
      <c r="K1015" s="129"/>
      <c r="L1015" s="347"/>
      <c r="M1015" s="139"/>
      <c r="N1015" s="209">
        <f>I1015</f>
        <v>0</v>
      </c>
      <c r="O1015" s="348">
        <f t="shared" si="183"/>
        <v>0</v>
      </c>
      <c r="P1015" s="129"/>
      <c r="Q1015" s="210"/>
      <c r="R1015" s="215"/>
      <c r="S1015" s="215"/>
      <c r="T1015" s="215"/>
      <c r="U1015" s="215"/>
      <c r="V1015" s="215"/>
      <c r="W1015" s="349"/>
      <c r="X1015" s="207">
        <f t="shared" si="182"/>
        <v>0</v>
      </c>
    </row>
    <row r="1016" spans="1:24" ht="18.600000000000001" hidden="1" thickBot="1">
      <c r="A1016" s="108"/>
      <c r="B1016" s="6"/>
      <c r="C1016" s="7">
        <v>202</v>
      </c>
      <c r="D1016" s="16" t="s">
        <v>494</v>
      </c>
      <c r="E1016" s="378"/>
      <c r="F1016" s="380"/>
      <c r="G1016" s="130"/>
      <c r="H1016" s="130"/>
      <c r="I1016" s="130"/>
      <c r="J1016" s="128" t="str">
        <f t="shared" si="181"/>
        <v/>
      </c>
      <c r="K1016" s="129"/>
      <c r="L1016" s="347"/>
      <c r="M1016" s="139"/>
      <c r="N1016" s="209">
        <f>I1016</f>
        <v>0</v>
      </c>
      <c r="O1016" s="348">
        <f t="shared" si="183"/>
        <v>0</v>
      </c>
      <c r="P1016" s="129"/>
      <c r="Q1016" s="210"/>
      <c r="R1016" s="215"/>
      <c r="S1016" s="215"/>
      <c r="T1016" s="215"/>
      <c r="U1016" s="215"/>
      <c r="V1016" s="215"/>
      <c r="W1016" s="349"/>
      <c r="X1016" s="207">
        <f t="shared" si="182"/>
        <v>0</v>
      </c>
    </row>
    <row r="1017" spans="1:24" ht="18.600000000000001" thickBot="1">
      <c r="A1017" s="108"/>
      <c r="B1017" s="24"/>
      <c r="C1017" s="7">
        <v>205</v>
      </c>
      <c r="D1017" s="16" t="s">
        <v>132</v>
      </c>
      <c r="E1017" s="378"/>
      <c r="F1017" s="380">
        <v>1300</v>
      </c>
      <c r="G1017" s="130">
        <v>1300</v>
      </c>
      <c r="H1017" s="130">
        <v>1300</v>
      </c>
      <c r="I1017" s="130">
        <v>1300</v>
      </c>
      <c r="J1017" s="128">
        <f t="shared" si="181"/>
        <v>1</v>
      </c>
      <c r="K1017" s="129"/>
      <c r="L1017" s="347"/>
      <c r="M1017" s="139"/>
      <c r="N1017" s="209">
        <f>I1017</f>
        <v>1300</v>
      </c>
      <c r="O1017" s="348">
        <f t="shared" si="183"/>
        <v>-1300</v>
      </c>
      <c r="P1017" s="129"/>
      <c r="Q1017" s="210"/>
      <c r="R1017" s="215"/>
      <c r="S1017" s="215"/>
      <c r="T1017" s="215"/>
      <c r="U1017" s="215"/>
      <c r="V1017" s="215"/>
      <c r="W1017" s="349"/>
      <c r="X1017" s="207">
        <f t="shared" si="182"/>
        <v>0</v>
      </c>
    </row>
    <row r="1018" spans="1:24" ht="18.600000000000001" hidden="1" thickBot="1">
      <c r="A1018" s="108"/>
      <c r="B1018" s="24"/>
      <c r="C1018" s="7">
        <v>208</v>
      </c>
      <c r="D1018" s="35" t="s">
        <v>133</v>
      </c>
      <c r="E1018" s="378"/>
      <c r="F1018" s="380"/>
      <c r="G1018" s="130"/>
      <c r="H1018" s="130"/>
      <c r="I1018" s="130"/>
      <c r="J1018" s="128" t="str">
        <f t="shared" si="181"/>
        <v/>
      </c>
      <c r="K1018" s="129"/>
      <c r="L1018" s="347"/>
      <c r="M1018" s="139"/>
      <c r="N1018" s="209">
        <f>I1018</f>
        <v>0</v>
      </c>
      <c r="O1018" s="348">
        <f t="shared" si="183"/>
        <v>0</v>
      </c>
      <c r="P1018" s="129"/>
      <c r="Q1018" s="210"/>
      <c r="R1018" s="215"/>
      <c r="S1018" s="215"/>
      <c r="T1018" s="215"/>
      <c r="U1018" s="215"/>
      <c r="V1018" s="215"/>
      <c r="W1018" s="349"/>
      <c r="X1018" s="207">
        <f t="shared" si="182"/>
        <v>0</v>
      </c>
    </row>
    <row r="1019" spans="1:24" ht="18.600000000000001" hidden="1" thickBot="1">
      <c r="A1019" s="108"/>
      <c r="B1019" s="14"/>
      <c r="C1019" s="13">
        <v>209</v>
      </c>
      <c r="D1019" s="19" t="s">
        <v>134</v>
      </c>
      <c r="E1019" s="378"/>
      <c r="F1019" s="380"/>
      <c r="G1019" s="130"/>
      <c r="H1019" s="130"/>
      <c r="I1019" s="130"/>
      <c r="J1019" s="128" t="str">
        <f t="shared" si="181"/>
        <v/>
      </c>
      <c r="K1019" s="129"/>
      <c r="L1019" s="347"/>
      <c r="M1019" s="139"/>
      <c r="N1019" s="209">
        <f>I1019</f>
        <v>0</v>
      </c>
      <c r="O1019" s="348">
        <f t="shared" si="183"/>
        <v>0</v>
      </c>
      <c r="P1019" s="129"/>
      <c r="Q1019" s="210"/>
      <c r="R1019" s="215"/>
      <c r="S1019" s="215"/>
      <c r="T1019" s="215"/>
      <c r="U1019" s="215"/>
      <c r="V1019" s="215"/>
      <c r="W1019" s="349"/>
      <c r="X1019" s="207">
        <f t="shared" si="182"/>
        <v>0</v>
      </c>
    </row>
    <row r="1020" spans="1:24" ht="18.600000000000001" thickBot="1">
      <c r="A1020" s="108"/>
      <c r="B1020" s="10">
        <v>500</v>
      </c>
      <c r="C1020" s="748" t="s">
        <v>1108</v>
      </c>
      <c r="D1020" s="748"/>
      <c r="E1020" s="381">
        <f>SUM(E1021:E1025)</f>
        <v>0</v>
      </c>
      <c r="F1020" s="211">
        <f>SUM(F1021:F1025)</f>
        <v>2900</v>
      </c>
      <c r="G1020" s="137">
        <f>SUM(G1021:G1025)</f>
        <v>2400</v>
      </c>
      <c r="H1020" s="137">
        <f>SUM(H1021:H1025)</f>
        <v>2400</v>
      </c>
      <c r="I1020" s="137">
        <f>SUM(I1021:I1025)</f>
        <v>2400</v>
      </c>
      <c r="J1020" s="128">
        <f t="shared" si="181"/>
        <v>1</v>
      </c>
      <c r="K1020" s="129"/>
      <c r="L1020" s="212">
        <f>SUM(L1021:L1025)</f>
        <v>0</v>
      </c>
      <c r="M1020" s="213">
        <f>SUM(M1021:M1025)</f>
        <v>0</v>
      </c>
      <c r="N1020" s="350">
        <f>SUM(N1021:N1025)</f>
        <v>2400</v>
      </c>
      <c r="O1020" s="351">
        <f>SUM(O1021:O1025)</f>
        <v>-2400</v>
      </c>
      <c r="P1020" s="129"/>
      <c r="Q1020" s="214"/>
      <c r="R1020" s="225"/>
      <c r="S1020" s="215"/>
      <c r="T1020" s="225"/>
      <c r="U1020" s="225"/>
      <c r="V1020" s="225"/>
      <c r="W1020" s="352"/>
      <c r="X1020" s="207">
        <f t="shared" si="182"/>
        <v>0</v>
      </c>
    </row>
    <row r="1021" spans="1:24" ht="18.600000000000001" thickBot="1">
      <c r="A1021" s="108"/>
      <c r="B1021" s="14"/>
      <c r="C1021" s="36">
        <v>551</v>
      </c>
      <c r="D1021" s="392" t="s">
        <v>1109</v>
      </c>
      <c r="E1021" s="378"/>
      <c r="F1021" s="380">
        <v>1600</v>
      </c>
      <c r="G1021" s="130">
        <v>1600</v>
      </c>
      <c r="H1021" s="130">
        <v>1600</v>
      </c>
      <c r="I1021" s="130">
        <v>1600</v>
      </c>
      <c r="J1021" s="128">
        <f t="shared" si="181"/>
        <v>1</v>
      </c>
      <c r="K1021" s="129"/>
      <c r="L1021" s="347"/>
      <c r="M1021" s="139"/>
      <c r="N1021" s="209">
        <f t="shared" ref="N1021:N1026" si="184">I1021</f>
        <v>1600</v>
      </c>
      <c r="O1021" s="348">
        <f t="shared" si="183"/>
        <v>-1600</v>
      </c>
      <c r="P1021" s="129"/>
      <c r="Q1021" s="210"/>
      <c r="R1021" s="215"/>
      <c r="S1021" s="215"/>
      <c r="T1021" s="215"/>
      <c r="U1021" s="215"/>
      <c r="V1021" s="215"/>
      <c r="W1021" s="349"/>
      <c r="X1021" s="207">
        <f t="shared" si="182"/>
        <v>0</v>
      </c>
    </row>
    <row r="1022" spans="1:24" ht="18.600000000000001" hidden="1" thickBot="1">
      <c r="A1022" s="147">
        <v>5</v>
      </c>
      <c r="B1022" s="14"/>
      <c r="C1022" s="37">
        <f>C1021+1</f>
        <v>552</v>
      </c>
      <c r="D1022" s="393" t="s">
        <v>1110</v>
      </c>
      <c r="E1022" s="378"/>
      <c r="F1022" s="380"/>
      <c r="G1022" s="130"/>
      <c r="H1022" s="130"/>
      <c r="I1022" s="130"/>
      <c r="J1022" s="128" t="str">
        <f t="shared" si="181"/>
        <v/>
      </c>
      <c r="K1022" s="129"/>
      <c r="L1022" s="347"/>
      <c r="M1022" s="139"/>
      <c r="N1022" s="209">
        <f t="shared" si="184"/>
        <v>0</v>
      </c>
      <c r="O1022" s="348">
        <f t="shared" si="183"/>
        <v>0</v>
      </c>
      <c r="P1022" s="129"/>
      <c r="Q1022" s="210"/>
      <c r="R1022" s="215"/>
      <c r="S1022" s="215"/>
      <c r="T1022" s="215"/>
      <c r="U1022" s="215"/>
      <c r="V1022" s="215"/>
      <c r="W1022" s="349"/>
      <c r="X1022" s="207">
        <f t="shared" si="182"/>
        <v>0</v>
      </c>
    </row>
    <row r="1023" spans="1:24" ht="18.600000000000001" thickBot="1">
      <c r="A1023" s="148">
        <v>10</v>
      </c>
      <c r="B1023" s="14"/>
      <c r="C1023" s="37">
        <v>560</v>
      </c>
      <c r="D1023" s="394" t="s">
        <v>1111</v>
      </c>
      <c r="E1023" s="378"/>
      <c r="F1023" s="380">
        <v>800</v>
      </c>
      <c r="G1023" s="130">
        <v>800</v>
      </c>
      <c r="H1023" s="130">
        <v>800</v>
      </c>
      <c r="I1023" s="130">
        <v>800</v>
      </c>
      <c r="J1023" s="128">
        <f t="shared" si="181"/>
        <v>1</v>
      </c>
      <c r="K1023" s="129"/>
      <c r="L1023" s="347"/>
      <c r="M1023" s="139"/>
      <c r="N1023" s="209">
        <f t="shared" si="184"/>
        <v>800</v>
      </c>
      <c r="O1023" s="348">
        <f t="shared" si="183"/>
        <v>-800</v>
      </c>
      <c r="P1023" s="129"/>
      <c r="Q1023" s="210"/>
      <c r="R1023" s="215"/>
      <c r="S1023" s="215"/>
      <c r="T1023" s="215"/>
      <c r="U1023" s="215"/>
      <c r="V1023" s="215"/>
      <c r="W1023" s="349"/>
      <c r="X1023" s="207">
        <f t="shared" si="182"/>
        <v>0</v>
      </c>
    </row>
    <row r="1024" spans="1:24" ht="18.600000000000001" thickBot="1">
      <c r="A1024" s="148">
        <v>15</v>
      </c>
      <c r="B1024" s="14"/>
      <c r="C1024" s="37">
        <v>580</v>
      </c>
      <c r="D1024" s="393" t="s">
        <v>1112</v>
      </c>
      <c r="E1024" s="378"/>
      <c r="F1024" s="380">
        <v>500</v>
      </c>
      <c r="G1024" s="130"/>
      <c r="H1024" s="130"/>
      <c r="I1024" s="130"/>
      <c r="J1024" s="128" t="str">
        <f t="shared" si="181"/>
        <v/>
      </c>
      <c r="K1024" s="129"/>
      <c r="L1024" s="347"/>
      <c r="M1024" s="139"/>
      <c r="N1024" s="209">
        <f t="shared" si="184"/>
        <v>0</v>
      </c>
      <c r="O1024" s="348">
        <f t="shared" si="183"/>
        <v>0</v>
      </c>
      <c r="P1024" s="129"/>
      <c r="Q1024" s="210"/>
      <c r="R1024" s="215"/>
      <c r="S1024" s="215"/>
      <c r="T1024" s="215"/>
      <c r="U1024" s="215"/>
      <c r="V1024" s="215"/>
      <c r="W1024" s="349"/>
      <c r="X1024" s="207">
        <f t="shared" si="182"/>
        <v>0</v>
      </c>
    </row>
    <row r="1025" spans="1:24" ht="32.4" hidden="1" thickBot="1">
      <c r="A1025" s="147">
        <v>35</v>
      </c>
      <c r="B1025" s="14"/>
      <c r="C1025" s="38">
        <v>590</v>
      </c>
      <c r="D1025" s="395" t="s">
        <v>1113</v>
      </c>
      <c r="E1025" s="378"/>
      <c r="F1025" s="380"/>
      <c r="G1025" s="130"/>
      <c r="H1025" s="130"/>
      <c r="I1025" s="130"/>
      <c r="J1025" s="128" t="str">
        <f t="shared" si="181"/>
        <v/>
      </c>
      <c r="K1025" s="129"/>
      <c r="L1025" s="347"/>
      <c r="M1025" s="139"/>
      <c r="N1025" s="209">
        <f t="shared" si="184"/>
        <v>0</v>
      </c>
      <c r="O1025" s="348">
        <f t="shared" si="183"/>
        <v>0</v>
      </c>
      <c r="P1025" s="129"/>
      <c r="Q1025" s="210"/>
      <c r="R1025" s="215"/>
      <c r="S1025" s="215"/>
      <c r="T1025" s="215"/>
      <c r="U1025" s="215"/>
      <c r="V1025" s="215"/>
      <c r="W1025" s="349"/>
      <c r="X1025" s="207">
        <f t="shared" si="182"/>
        <v>0</v>
      </c>
    </row>
    <row r="1026" spans="1:24" ht="18.600000000000001" hidden="1" thickBot="1">
      <c r="A1026" s="148">
        <v>40</v>
      </c>
      <c r="B1026" s="10">
        <v>800</v>
      </c>
      <c r="C1026" s="748" t="s">
        <v>303</v>
      </c>
      <c r="D1026" s="748"/>
      <c r="E1026" s="381"/>
      <c r="F1026" s="384"/>
      <c r="G1026" s="143"/>
      <c r="H1026" s="143"/>
      <c r="I1026" s="130"/>
      <c r="J1026" s="128" t="str">
        <f t="shared" si="181"/>
        <v/>
      </c>
      <c r="K1026" s="129"/>
      <c r="L1026" s="354"/>
      <c r="M1026" s="141"/>
      <c r="N1026" s="209">
        <f t="shared" si="184"/>
        <v>0</v>
      </c>
      <c r="O1026" s="348">
        <f t="shared" si="183"/>
        <v>0</v>
      </c>
      <c r="P1026" s="129"/>
      <c r="Q1026" s="214"/>
      <c r="R1026" s="225"/>
      <c r="S1026" s="215"/>
      <c r="T1026" s="215"/>
      <c r="U1026" s="225"/>
      <c r="V1026" s="215"/>
      <c r="W1026" s="349"/>
      <c r="X1026" s="207">
        <f t="shared" si="182"/>
        <v>0</v>
      </c>
    </row>
    <row r="1027" spans="1:24" ht="18.600000000000001" thickBot="1">
      <c r="A1027" s="148">
        <v>45</v>
      </c>
      <c r="B1027" s="10">
        <v>1000</v>
      </c>
      <c r="C1027" s="749" t="s">
        <v>1115</v>
      </c>
      <c r="D1027" s="749"/>
      <c r="E1027" s="381">
        <f>SUM(E1028:E1044)</f>
        <v>0</v>
      </c>
      <c r="F1027" s="211">
        <f>SUM(F1028:F1044)</f>
        <v>31500</v>
      </c>
      <c r="G1027" s="137">
        <f>SUM(G1028:G1044)</f>
        <v>31500</v>
      </c>
      <c r="H1027" s="137">
        <f>SUM(H1028:H1044)</f>
        <v>31500</v>
      </c>
      <c r="I1027" s="137">
        <f>SUM(I1028:I1044)</f>
        <v>31500</v>
      </c>
      <c r="J1027" s="128">
        <f t="shared" si="181"/>
        <v>1</v>
      </c>
      <c r="K1027" s="129"/>
      <c r="L1027" s="212">
        <f>SUM(L1028:L1044)</f>
        <v>0</v>
      </c>
      <c r="M1027" s="213">
        <f>SUM(M1028:M1044)</f>
        <v>0</v>
      </c>
      <c r="N1027" s="350">
        <f>SUM(N1028:N1044)</f>
        <v>31500</v>
      </c>
      <c r="O1027" s="351">
        <f>SUM(O1028:O1044)</f>
        <v>-31500</v>
      </c>
      <c r="P1027" s="129"/>
      <c r="Q1027" s="212">
        <f t="shared" ref="Q1027:W1027" si="185">SUM(Q1028:Q1044)</f>
        <v>0</v>
      </c>
      <c r="R1027" s="213">
        <f t="shared" si="185"/>
        <v>0</v>
      </c>
      <c r="S1027" s="213">
        <f t="shared" si="185"/>
        <v>31500</v>
      </c>
      <c r="T1027" s="213">
        <f t="shared" si="185"/>
        <v>-31500</v>
      </c>
      <c r="U1027" s="213">
        <f t="shared" si="185"/>
        <v>0</v>
      </c>
      <c r="V1027" s="213">
        <f t="shared" si="185"/>
        <v>0</v>
      </c>
      <c r="W1027" s="351">
        <f t="shared" si="185"/>
        <v>0</v>
      </c>
      <c r="X1027" s="207">
        <f t="shared" si="182"/>
        <v>-31500</v>
      </c>
    </row>
    <row r="1028" spans="1:24" ht="18.600000000000001" thickBot="1">
      <c r="A1028" s="148">
        <v>50</v>
      </c>
      <c r="B1028" s="6"/>
      <c r="C1028" s="15">
        <v>1011</v>
      </c>
      <c r="D1028" s="39" t="s">
        <v>1116</v>
      </c>
      <c r="E1028" s="378"/>
      <c r="F1028" s="380">
        <v>20000</v>
      </c>
      <c r="G1028" s="130">
        <v>20000</v>
      </c>
      <c r="H1028" s="130">
        <v>20000</v>
      </c>
      <c r="I1028" s="130">
        <v>20000</v>
      </c>
      <c r="J1028" s="128">
        <f t="shared" si="181"/>
        <v>1</v>
      </c>
      <c r="K1028" s="129"/>
      <c r="L1028" s="347"/>
      <c r="M1028" s="139"/>
      <c r="N1028" s="209">
        <f t="shared" ref="N1028:N1044" si="186">I1028</f>
        <v>20000</v>
      </c>
      <c r="O1028" s="348">
        <f t="shared" si="183"/>
        <v>-20000</v>
      </c>
      <c r="P1028" s="129"/>
      <c r="Q1028" s="347"/>
      <c r="R1028" s="139"/>
      <c r="S1028" s="355">
        <f t="shared" ref="S1028:S1035" si="187">+IF(+(L1028+M1028)&gt;=I1028,+M1028,+(+I1028-L1028))</f>
        <v>20000</v>
      </c>
      <c r="T1028" s="209">
        <f>Q1028+R1028-S1028</f>
        <v>-20000</v>
      </c>
      <c r="U1028" s="139"/>
      <c r="V1028" s="139"/>
      <c r="W1028" s="140"/>
      <c r="X1028" s="207">
        <f t="shared" si="182"/>
        <v>-20000</v>
      </c>
    </row>
    <row r="1029" spans="1:24" ht="18.600000000000001" hidden="1" thickBot="1">
      <c r="A1029" s="148">
        <v>55</v>
      </c>
      <c r="B1029" s="6"/>
      <c r="C1029" s="7">
        <v>1012</v>
      </c>
      <c r="D1029" s="16" t="s">
        <v>1117</v>
      </c>
      <c r="E1029" s="378"/>
      <c r="F1029" s="380"/>
      <c r="G1029" s="130"/>
      <c r="H1029" s="130"/>
      <c r="I1029" s="130"/>
      <c r="J1029" s="128" t="str">
        <f t="shared" si="181"/>
        <v/>
      </c>
      <c r="K1029" s="129"/>
      <c r="L1029" s="347"/>
      <c r="M1029" s="139"/>
      <c r="N1029" s="209">
        <f t="shared" si="186"/>
        <v>0</v>
      </c>
      <c r="O1029" s="348">
        <f t="shared" si="183"/>
        <v>0</v>
      </c>
      <c r="P1029" s="129"/>
      <c r="Q1029" s="347"/>
      <c r="R1029" s="139"/>
      <c r="S1029" s="355">
        <f t="shared" si="187"/>
        <v>0</v>
      </c>
      <c r="T1029" s="209">
        <f t="shared" ref="T1029:T1035" si="188">Q1029+R1029-S1029</f>
        <v>0</v>
      </c>
      <c r="U1029" s="139"/>
      <c r="V1029" s="139"/>
      <c r="W1029" s="140"/>
      <c r="X1029" s="207">
        <f t="shared" si="182"/>
        <v>0</v>
      </c>
    </row>
    <row r="1030" spans="1:24" ht="18.600000000000001" hidden="1" thickBot="1">
      <c r="A1030" s="148">
        <v>60</v>
      </c>
      <c r="B1030" s="6"/>
      <c r="C1030" s="7">
        <v>1013</v>
      </c>
      <c r="D1030" s="16" t="s">
        <v>1118</v>
      </c>
      <c r="E1030" s="378"/>
      <c r="F1030" s="380"/>
      <c r="G1030" s="130"/>
      <c r="H1030" s="130"/>
      <c r="I1030" s="130"/>
      <c r="J1030" s="128" t="str">
        <f t="shared" si="181"/>
        <v/>
      </c>
      <c r="K1030" s="129"/>
      <c r="L1030" s="347"/>
      <c r="M1030" s="139"/>
      <c r="N1030" s="209">
        <f t="shared" si="186"/>
        <v>0</v>
      </c>
      <c r="O1030" s="348">
        <f t="shared" si="183"/>
        <v>0</v>
      </c>
      <c r="P1030" s="129"/>
      <c r="Q1030" s="347"/>
      <c r="R1030" s="139"/>
      <c r="S1030" s="355">
        <f t="shared" si="187"/>
        <v>0</v>
      </c>
      <c r="T1030" s="209">
        <f t="shared" si="188"/>
        <v>0</v>
      </c>
      <c r="U1030" s="139"/>
      <c r="V1030" s="139"/>
      <c r="W1030" s="140"/>
      <c r="X1030" s="207">
        <f t="shared" si="182"/>
        <v>0</v>
      </c>
    </row>
    <row r="1031" spans="1:24" ht="36" hidden="1" customHeight="1" thickBot="1">
      <c r="A1031" s="147">
        <v>65</v>
      </c>
      <c r="B1031" s="6"/>
      <c r="C1031" s="7">
        <v>1014</v>
      </c>
      <c r="D1031" s="16" t="s">
        <v>1119</v>
      </c>
      <c r="E1031" s="378"/>
      <c r="F1031" s="380"/>
      <c r="G1031" s="130"/>
      <c r="H1031" s="130"/>
      <c r="I1031" s="130"/>
      <c r="J1031" s="128" t="str">
        <f t="shared" si="181"/>
        <v/>
      </c>
      <c r="K1031" s="129"/>
      <c r="L1031" s="347"/>
      <c r="M1031" s="139"/>
      <c r="N1031" s="209">
        <f t="shared" si="186"/>
        <v>0</v>
      </c>
      <c r="O1031" s="348">
        <f t="shared" si="183"/>
        <v>0</v>
      </c>
      <c r="P1031" s="129"/>
      <c r="Q1031" s="347"/>
      <c r="R1031" s="139"/>
      <c r="S1031" s="355">
        <f t="shared" si="187"/>
        <v>0</v>
      </c>
      <c r="T1031" s="209">
        <f t="shared" si="188"/>
        <v>0</v>
      </c>
      <c r="U1031" s="139"/>
      <c r="V1031" s="139"/>
      <c r="W1031" s="140"/>
      <c r="X1031" s="207">
        <f t="shared" si="182"/>
        <v>0</v>
      </c>
    </row>
    <row r="1032" spans="1:24" ht="18.600000000000001" thickBot="1">
      <c r="A1032" s="148">
        <v>70</v>
      </c>
      <c r="B1032" s="6"/>
      <c r="C1032" s="7">
        <v>1015</v>
      </c>
      <c r="D1032" s="16" t="s">
        <v>1120</v>
      </c>
      <c r="E1032" s="378"/>
      <c r="F1032" s="380">
        <v>1000</v>
      </c>
      <c r="G1032" s="130">
        <v>1000</v>
      </c>
      <c r="H1032" s="130">
        <v>1000</v>
      </c>
      <c r="I1032" s="130">
        <v>1000</v>
      </c>
      <c r="J1032" s="128">
        <f t="shared" si="181"/>
        <v>1</v>
      </c>
      <c r="K1032" s="129"/>
      <c r="L1032" s="347"/>
      <c r="M1032" s="139"/>
      <c r="N1032" s="209">
        <f t="shared" si="186"/>
        <v>1000</v>
      </c>
      <c r="O1032" s="348">
        <f t="shared" si="183"/>
        <v>-1000</v>
      </c>
      <c r="P1032" s="129"/>
      <c r="Q1032" s="347"/>
      <c r="R1032" s="139"/>
      <c r="S1032" s="355">
        <f t="shared" si="187"/>
        <v>1000</v>
      </c>
      <c r="T1032" s="209">
        <f t="shared" si="188"/>
        <v>-1000</v>
      </c>
      <c r="U1032" s="139"/>
      <c r="V1032" s="139"/>
      <c r="W1032" s="140"/>
      <c r="X1032" s="207">
        <f t="shared" si="182"/>
        <v>-1000</v>
      </c>
    </row>
    <row r="1033" spans="1:24" ht="18.600000000000001" thickBot="1">
      <c r="A1033" s="148">
        <v>75</v>
      </c>
      <c r="B1033" s="6"/>
      <c r="C1033" s="7">
        <v>1016</v>
      </c>
      <c r="D1033" s="16" t="s">
        <v>1121</v>
      </c>
      <c r="E1033" s="378"/>
      <c r="F1033" s="380">
        <v>9000</v>
      </c>
      <c r="G1033" s="130">
        <v>9000</v>
      </c>
      <c r="H1033" s="130">
        <v>9000</v>
      </c>
      <c r="I1033" s="130">
        <v>9000</v>
      </c>
      <c r="J1033" s="128">
        <f t="shared" si="181"/>
        <v>1</v>
      </c>
      <c r="K1033" s="129"/>
      <c r="L1033" s="347"/>
      <c r="M1033" s="139"/>
      <c r="N1033" s="209">
        <f t="shared" si="186"/>
        <v>9000</v>
      </c>
      <c r="O1033" s="348">
        <f t="shared" si="183"/>
        <v>-9000</v>
      </c>
      <c r="P1033" s="129"/>
      <c r="Q1033" s="347"/>
      <c r="R1033" s="139"/>
      <c r="S1033" s="355">
        <f t="shared" si="187"/>
        <v>9000</v>
      </c>
      <c r="T1033" s="209">
        <f t="shared" si="188"/>
        <v>-9000</v>
      </c>
      <c r="U1033" s="139"/>
      <c r="V1033" s="139"/>
      <c r="W1033" s="140"/>
      <c r="X1033" s="207">
        <f t="shared" si="182"/>
        <v>-9000</v>
      </c>
    </row>
    <row r="1034" spans="1:24" ht="18.600000000000001" thickBot="1">
      <c r="A1034" s="148">
        <v>80</v>
      </c>
      <c r="B1034" s="11"/>
      <c r="C1034" s="40">
        <v>1020</v>
      </c>
      <c r="D1034" s="41" t="s">
        <v>1122</v>
      </c>
      <c r="E1034" s="378"/>
      <c r="F1034" s="380">
        <v>1000</v>
      </c>
      <c r="G1034" s="130">
        <v>1000</v>
      </c>
      <c r="H1034" s="130">
        <v>1000</v>
      </c>
      <c r="I1034" s="130">
        <v>1000</v>
      </c>
      <c r="J1034" s="128">
        <f t="shared" si="181"/>
        <v>1</v>
      </c>
      <c r="K1034" s="129"/>
      <c r="L1034" s="347"/>
      <c r="M1034" s="139"/>
      <c r="N1034" s="209">
        <f t="shared" si="186"/>
        <v>1000</v>
      </c>
      <c r="O1034" s="348">
        <f t="shared" si="183"/>
        <v>-1000</v>
      </c>
      <c r="P1034" s="129"/>
      <c r="Q1034" s="347"/>
      <c r="R1034" s="139"/>
      <c r="S1034" s="355">
        <f t="shared" si="187"/>
        <v>1000</v>
      </c>
      <c r="T1034" s="209">
        <f t="shared" si="188"/>
        <v>-1000</v>
      </c>
      <c r="U1034" s="139"/>
      <c r="V1034" s="139"/>
      <c r="W1034" s="140"/>
      <c r="X1034" s="207">
        <f t="shared" si="182"/>
        <v>-1000</v>
      </c>
    </row>
    <row r="1035" spans="1:24" ht="18.600000000000001" hidden="1" thickBot="1">
      <c r="A1035" s="148">
        <v>85</v>
      </c>
      <c r="B1035" s="6"/>
      <c r="C1035" s="7">
        <v>1030</v>
      </c>
      <c r="D1035" s="16" t="s">
        <v>1123</v>
      </c>
      <c r="E1035" s="378"/>
      <c r="F1035" s="380"/>
      <c r="G1035" s="130"/>
      <c r="H1035" s="130"/>
      <c r="I1035" s="130"/>
      <c r="J1035" s="128" t="str">
        <f t="shared" si="181"/>
        <v/>
      </c>
      <c r="K1035" s="129"/>
      <c r="L1035" s="347"/>
      <c r="M1035" s="139"/>
      <c r="N1035" s="209">
        <f t="shared" si="186"/>
        <v>0</v>
      </c>
      <c r="O1035" s="348">
        <f t="shared" si="183"/>
        <v>0</v>
      </c>
      <c r="P1035" s="129"/>
      <c r="Q1035" s="347"/>
      <c r="R1035" s="139"/>
      <c r="S1035" s="355">
        <f t="shared" si="187"/>
        <v>0</v>
      </c>
      <c r="T1035" s="209">
        <f t="shared" si="188"/>
        <v>0</v>
      </c>
      <c r="U1035" s="139"/>
      <c r="V1035" s="139"/>
      <c r="W1035" s="140"/>
      <c r="X1035" s="207">
        <f t="shared" si="182"/>
        <v>0</v>
      </c>
    </row>
    <row r="1036" spans="1:24" ht="18.600000000000001" hidden="1" thickBot="1">
      <c r="A1036" s="148">
        <v>90</v>
      </c>
      <c r="B1036" s="6"/>
      <c r="C1036" s="40">
        <v>1051</v>
      </c>
      <c r="D1036" s="43" t="s">
        <v>1124</v>
      </c>
      <c r="E1036" s="378"/>
      <c r="F1036" s="380"/>
      <c r="G1036" s="130"/>
      <c r="H1036" s="130"/>
      <c r="I1036" s="130"/>
      <c r="J1036" s="128" t="str">
        <f t="shared" si="181"/>
        <v/>
      </c>
      <c r="K1036" s="129"/>
      <c r="L1036" s="347"/>
      <c r="M1036" s="139"/>
      <c r="N1036" s="209">
        <f t="shared" si="186"/>
        <v>0</v>
      </c>
      <c r="O1036" s="348">
        <f t="shared" si="183"/>
        <v>0</v>
      </c>
      <c r="P1036" s="129"/>
      <c r="Q1036" s="210"/>
      <c r="R1036" s="215"/>
      <c r="S1036" s="215"/>
      <c r="T1036" s="215"/>
      <c r="U1036" s="215"/>
      <c r="V1036" s="215"/>
      <c r="W1036" s="349"/>
      <c r="X1036" s="207">
        <f t="shared" si="182"/>
        <v>0</v>
      </c>
    </row>
    <row r="1037" spans="1:24" ht="18.600000000000001" hidden="1" thickBot="1">
      <c r="A1037" s="147">
        <v>115</v>
      </c>
      <c r="B1037" s="6"/>
      <c r="C1037" s="7">
        <v>1052</v>
      </c>
      <c r="D1037" s="16" t="s">
        <v>1125</v>
      </c>
      <c r="E1037" s="378"/>
      <c r="F1037" s="380"/>
      <c r="G1037" s="130"/>
      <c r="H1037" s="130"/>
      <c r="I1037" s="130"/>
      <c r="J1037" s="128" t="str">
        <f t="shared" si="181"/>
        <v/>
      </c>
      <c r="K1037" s="129"/>
      <c r="L1037" s="347"/>
      <c r="M1037" s="139"/>
      <c r="N1037" s="209">
        <f t="shared" si="186"/>
        <v>0</v>
      </c>
      <c r="O1037" s="348">
        <f t="shared" si="183"/>
        <v>0</v>
      </c>
      <c r="P1037" s="129"/>
      <c r="Q1037" s="210"/>
      <c r="R1037" s="215"/>
      <c r="S1037" s="215"/>
      <c r="T1037" s="215"/>
      <c r="U1037" s="215"/>
      <c r="V1037" s="215"/>
      <c r="W1037" s="349"/>
      <c r="X1037" s="207">
        <f t="shared" si="182"/>
        <v>0</v>
      </c>
    </row>
    <row r="1038" spans="1:24" ht="32.4" hidden="1" thickBot="1">
      <c r="A1038" s="147">
        <v>125</v>
      </c>
      <c r="B1038" s="6"/>
      <c r="C1038" s="44">
        <v>1053</v>
      </c>
      <c r="D1038" s="45" t="s">
        <v>1126</v>
      </c>
      <c r="E1038" s="378"/>
      <c r="F1038" s="380"/>
      <c r="G1038" s="130"/>
      <c r="H1038" s="130"/>
      <c r="I1038" s="130"/>
      <c r="J1038" s="128" t="str">
        <f t="shared" si="181"/>
        <v/>
      </c>
      <c r="K1038" s="129"/>
      <c r="L1038" s="347"/>
      <c r="M1038" s="139"/>
      <c r="N1038" s="209">
        <f t="shared" si="186"/>
        <v>0</v>
      </c>
      <c r="O1038" s="348">
        <f t="shared" si="183"/>
        <v>0</v>
      </c>
      <c r="P1038" s="129"/>
      <c r="Q1038" s="210"/>
      <c r="R1038" s="215"/>
      <c r="S1038" s="215"/>
      <c r="T1038" s="215"/>
      <c r="U1038" s="215"/>
      <c r="V1038" s="215"/>
      <c r="W1038" s="349"/>
      <c r="X1038" s="207">
        <f t="shared" si="182"/>
        <v>0</v>
      </c>
    </row>
    <row r="1039" spans="1:24" ht="18.600000000000001" thickBot="1">
      <c r="A1039" s="148">
        <v>130</v>
      </c>
      <c r="B1039" s="6"/>
      <c r="C1039" s="7">
        <v>1062</v>
      </c>
      <c r="D1039" s="9" t="s">
        <v>1127</v>
      </c>
      <c r="E1039" s="378"/>
      <c r="F1039" s="380">
        <v>500</v>
      </c>
      <c r="G1039" s="130">
        <v>500</v>
      </c>
      <c r="H1039" s="130">
        <v>500</v>
      </c>
      <c r="I1039" s="130">
        <v>500</v>
      </c>
      <c r="J1039" s="128">
        <f t="shared" si="181"/>
        <v>1</v>
      </c>
      <c r="K1039" s="129"/>
      <c r="L1039" s="347"/>
      <c r="M1039" s="139"/>
      <c r="N1039" s="209">
        <f t="shared" si="186"/>
        <v>500</v>
      </c>
      <c r="O1039" s="348">
        <f t="shared" si="183"/>
        <v>-500</v>
      </c>
      <c r="P1039" s="129"/>
      <c r="Q1039" s="347"/>
      <c r="R1039" s="139"/>
      <c r="S1039" s="355">
        <f>+IF(+(L1039+M1039)&gt;=I1039,+M1039,+(+I1039-L1039))</f>
        <v>500</v>
      </c>
      <c r="T1039" s="209">
        <f>Q1039+R1039-S1039</f>
        <v>-500</v>
      </c>
      <c r="U1039" s="139"/>
      <c r="V1039" s="139"/>
      <c r="W1039" s="140"/>
      <c r="X1039" s="207">
        <f t="shared" si="182"/>
        <v>-500</v>
      </c>
    </row>
    <row r="1040" spans="1:24" ht="18.600000000000001" hidden="1" thickBot="1">
      <c r="A1040" s="148">
        <v>135</v>
      </c>
      <c r="B1040" s="6"/>
      <c r="C1040" s="7">
        <v>1063</v>
      </c>
      <c r="D1040" s="9" t="s">
        <v>1128</v>
      </c>
      <c r="E1040" s="378"/>
      <c r="F1040" s="380"/>
      <c r="G1040" s="130"/>
      <c r="H1040" s="130"/>
      <c r="I1040" s="130"/>
      <c r="J1040" s="128" t="str">
        <f t="shared" si="181"/>
        <v/>
      </c>
      <c r="K1040" s="129"/>
      <c r="L1040" s="347"/>
      <c r="M1040" s="139"/>
      <c r="N1040" s="209">
        <f t="shared" si="186"/>
        <v>0</v>
      </c>
      <c r="O1040" s="348">
        <f t="shared" si="183"/>
        <v>0</v>
      </c>
      <c r="P1040" s="129"/>
      <c r="Q1040" s="210"/>
      <c r="R1040" s="215"/>
      <c r="S1040" s="215"/>
      <c r="T1040" s="215"/>
      <c r="U1040" s="215"/>
      <c r="V1040" s="215"/>
      <c r="W1040" s="349"/>
      <c r="X1040" s="207">
        <f t="shared" si="182"/>
        <v>0</v>
      </c>
    </row>
    <row r="1041" spans="1:24" ht="18.600000000000001" hidden="1" thickBot="1">
      <c r="A1041" s="148">
        <v>140</v>
      </c>
      <c r="B1041" s="6"/>
      <c r="C1041" s="44">
        <v>1069</v>
      </c>
      <c r="D1041" s="46" t="s">
        <v>1129</v>
      </c>
      <c r="E1041" s="378"/>
      <c r="F1041" s="380"/>
      <c r="G1041" s="130"/>
      <c r="H1041" s="130"/>
      <c r="I1041" s="130"/>
      <c r="J1041" s="128" t="str">
        <f t="shared" si="181"/>
        <v/>
      </c>
      <c r="K1041" s="129"/>
      <c r="L1041" s="347"/>
      <c r="M1041" s="139"/>
      <c r="N1041" s="209">
        <f t="shared" si="186"/>
        <v>0</v>
      </c>
      <c r="O1041" s="348">
        <f t="shared" si="183"/>
        <v>0</v>
      </c>
      <c r="P1041" s="129"/>
      <c r="Q1041" s="347"/>
      <c r="R1041" s="139"/>
      <c r="S1041" s="355">
        <f>+IF(+(L1041+M1041)&gt;=I1041,+M1041,+(+I1041-L1041))</f>
        <v>0</v>
      </c>
      <c r="T1041" s="209">
        <f>Q1041+R1041-S1041</f>
        <v>0</v>
      </c>
      <c r="U1041" s="139"/>
      <c r="V1041" s="139"/>
      <c r="W1041" s="140"/>
      <c r="X1041" s="207">
        <f t="shared" si="182"/>
        <v>0</v>
      </c>
    </row>
    <row r="1042" spans="1:24" ht="31.8" hidden="1" thickBot="1">
      <c r="A1042" s="148">
        <v>145</v>
      </c>
      <c r="B1042" s="11"/>
      <c r="C1042" s="7">
        <v>1091</v>
      </c>
      <c r="D1042" s="16" t="s">
        <v>1130</v>
      </c>
      <c r="E1042" s="378"/>
      <c r="F1042" s="380"/>
      <c r="G1042" s="130"/>
      <c r="H1042" s="130"/>
      <c r="I1042" s="130"/>
      <c r="J1042" s="128" t="str">
        <f t="shared" si="181"/>
        <v/>
      </c>
      <c r="K1042" s="129"/>
      <c r="L1042" s="347"/>
      <c r="M1042" s="139"/>
      <c r="N1042" s="209">
        <f t="shared" si="186"/>
        <v>0</v>
      </c>
      <c r="O1042" s="348">
        <f t="shared" si="183"/>
        <v>0</v>
      </c>
      <c r="P1042" s="129"/>
      <c r="Q1042" s="347"/>
      <c r="R1042" s="139"/>
      <c r="S1042" s="355">
        <f>+IF(+(L1042+M1042)&gt;=I1042,+M1042,+(+I1042-L1042))</f>
        <v>0</v>
      </c>
      <c r="T1042" s="209">
        <f>Q1042+R1042-S1042</f>
        <v>0</v>
      </c>
      <c r="U1042" s="139"/>
      <c r="V1042" s="139"/>
      <c r="W1042" s="140"/>
      <c r="X1042" s="207">
        <f t="shared" si="182"/>
        <v>0</v>
      </c>
    </row>
    <row r="1043" spans="1:24" ht="18.600000000000001" hidden="1" thickBot="1">
      <c r="A1043" s="148">
        <v>150</v>
      </c>
      <c r="B1043" s="6"/>
      <c r="C1043" s="7">
        <v>1092</v>
      </c>
      <c r="D1043" s="16" t="s">
        <v>1286</v>
      </c>
      <c r="E1043" s="378"/>
      <c r="F1043" s="380"/>
      <c r="G1043" s="130"/>
      <c r="H1043" s="130"/>
      <c r="I1043" s="130"/>
      <c r="J1043" s="128" t="str">
        <f t="shared" si="181"/>
        <v/>
      </c>
      <c r="K1043" s="129"/>
      <c r="L1043" s="347"/>
      <c r="M1043" s="139"/>
      <c r="N1043" s="209">
        <f t="shared" si="186"/>
        <v>0</v>
      </c>
      <c r="O1043" s="348">
        <f t="shared" si="183"/>
        <v>0</v>
      </c>
      <c r="P1043" s="129"/>
      <c r="Q1043" s="210"/>
      <c r="R1043" s="215"/>
      <c r="S1043" s="215"/>
      <c r="T1043" s="215"/>
      <c r="U1043" s="215"/>
      <c r="V1043" s="215"/>
      <c r="W1043" s="349"/>
      <c r="X1043" s="207">
        <f t="shared" si="182"/>
        <v>0</v>
      </c>
    </row>
    <row r="1044" spans="1:24" ht="18.600000000000001" hidden="1" thickBot="1">
      <c r="A1044" s="148">
        <v>155</v>
      </c>
      <c r="B1044" s="6"/>
      <c r="C1044" s="13">
        <v>1098</v>
      </c>
      <c r="D1044" s="17" t="s">
        <v>1131</v>
      </c>
      <c r="E1044" s="378"/>
      <c r="F1044" s="380"/>
      <c r="G1044" s="130"/>
      <c r="H1044" s="130"/>
      <c r="I1044" s="130"/>
      <c r="J1044" s="128" t="str">
        <f t="shared" si="181"/>
        <v/>
      </c>
      <c r="K1044" s="129"/>
      <c r="L1044" s="347"/>
      <c r="M1044" s="139"/>
      <c r="N1044" s="209">
        <f t="shared" si="186"/>
        <v>0</v>
      </c>
      <c r="O1044" s="348">
        <f t="shared" si="183"/>
        <v>0</v>
      </c>
      <c r="P1044" s="129"/>
      <c r="Q1044" s="347"/>
      <c r="R1044" s="139"/>
      <c r="S1044" s="355">
        <f>+IF(+(L1044+M1044)&gt;=I1044,+M1044,+(+I1044-L1044))</f>
        <v>0</v>
      </c>
      <c r="T1044" s="209">
        <f>Q1044+R1044-S1044</f>
        <v>0</v>
      </c>
      <c r="U1044" s="139"/>
      <c r="V1044" s="139"/>
      <c r="W1044" s="140"/>
      <c r="X1044" s="207">
        <f t="shared" si="182"/>
        <v>0</v>
      </c>
    </row>
    <row r="1045" spans="1:24" ht="18.600000000000001" hidden="1" thickBot="1">
      <c r="A1045" s="148">
        <v>160</v>
      </c>
      <c r="B1045" s="10">
        <v>1900</v>
      </c>
      <c r="C1045" s="734" t="s">
        <v>1137</v>
      </c>
      <c r="D1045" s="734"/>
      <c r="E1045" s="381">
        <f>SUM(E1046:E1048)</f>
        <v>0</v>
      </c>
      <c r="F1045" s="211">
        <f>SUM(F1046:F1048)</f>
        <v>0</v>
      </c>
      <c r="G1045" s="137">
        <f>SUM(G1046:G1048)</f>
        <v>0</v>
      </c>
      <c r="H1045" s="137">
        <f>SUM(H1046:H1048)</f>
        <v>0</v>
      </c>
      <c r="I1045" s="137">
        <f>SUM(I1046:I1048)</f>
        <v>0</v>
      </c>
      <c r="J1045" s="128" t="str">
        <f t="shared" si="181"/>
        <v/>
      </c>
      <c r="K1045" s="129"/>
      <c r="L1045" s="212">
        <f>SUM(L1046:L1048)</f>
        <v>0</v>
      </c>
      <c r="M1045" s="213">
        <f>SUM(M1046:M1048)</f>
        <v>0</v>
      </c>
      <c r="N1045" s="350">
        <f>SUM(N1046:N1048)</f>
        <v>0</v>
      </c>
      <c r="O1045" s="351">
        <f>SUM(O1046:O1048)</f>
        <v>0</v>
      </c>
      <c r="P1045" s="129"/>
      <c r="Q1045" s="214"/>
      <c r="R1045" s="225"/>
      <c r="S1045" s="225"/>
      <c r="T1045" s="225"/>
      <c r="U1045" s="225"/>
      <c r="V1045" s="225"/>
      <c r="W1045" s="352"/>
      <c r="X1045" s="207">
        <f>T1045-U1045-V1045-W1045</f>
        <v>0</v>
      </c>
    </row>
    <row r="1046" spans="1:24" ht="18.600000000000001" hidden="1" thickBot="1">
      <c r="A1046" s="148">
        <v>165</v>
      </c>
      <c r="B1046" s="6"/>
      <c r="C1046" s="15">
        <v>1901</v>
      </c>
      <c r="D1046" s="8" t="s">
        <v>1202</v>
      </c>
      <c r="E1046" s="378"/>
      <c r="F1046" s="380"/>
      <c r="G1046" s="130"/>
      <c r="H1046" s="130"/>
      <c r="I1046" s="130"/>
      <c r="J1046" s="128" t="str">
        <f t="shared" si="181"/>
        <v/>
      </c>
      <c r="K1046" s="129"/>
      <c r="L1046" s="347"/>
      <c r="M1046" s="139"/>
      <c r="N1046" s="209">
        <f>I1046</f>
        <v>0</v>
      </c>
      <c r="O1046" s="348">
        <f>L1046+M1046-N1046</f>
        <v>0</v>
      </c>
      <c r="P1046" s="129"/>
      <c r="Q1046" s="210"/>
      <c r="R1046" s="215"/>
      <c r="S1046" s="215"/>
      <c r="T1046" s="215"/>
      <c r="U1046" s="215"/>
      <c r="V1046" s="215"/>
      <c r="W1046" s="349"/>
      <c r="X1046" s="207">
        <f>T1046-U1046-V1046-W1046</f>
        <v>0</v>
      </c>
    </row>
    <row r="1047" spans="1:24" ht="18.600000000000001" hidden="1" thickBot="1">
      <c r="A1047" s="148">
        <v>175</v>
      </c>
      <c r="B1047" s="6"/>
      <c r="C1047" s="7">
        <v>1981</v>
      </c>
      <c r="D1047" s="9" t="s">
        <v>1203</v>
      </c>
      <c r="E1047" s="378"/>
      <c r="F1047" s="380"/>
      <c r="G1047" s="130"/>
      <c r="H1047" s="130"/>
      <c r="I1047" s="130"/>
      <c r="J1047" s="128" t="str">
        <f t="shared" si="181"/>
        <v/>
      </c>
      <c r="K1047" s="129"/>
      <c r="L1047" s="347"/>
      <c r="M1047" s="139"/>
      <c r="N1047" s="209">
        <f>I1047</f>
        <v>0</v>
      </c>
      <c r="O1047" s="348">
        <f>L1047+M1047-N1047</f>
        <v>0</v>
      </c>
      <c r="P1047" s="129"/>
      <c r="Q1047" s="210"/>
      <c r="R1047" s="215"/>
      <c r="S1047" s="215"/>
      <c r="T1047" s="215"/>
      <c r="U1047" s="215"/>
      <c r="V1047" s="215"/>
      <c r="W1047" s="349"/>
      <c r="X1047" s="207">
        <f>T1047-U1047-V1047-W1047</f>
        <v>0</v>
      </c>
    </row>
    <row r="1048" spans="1:24" ht="18.600000000000001" hidden="1" thickBot="1">
      <c r="A1048" s="148">
        <v>180</v>
      </c>
      <c r="B1048" s="6"/>
      <c r="C1048" s="13">
        <v>1991</v>
      </c>
      <c r="D1048" s="12" t="s">
        <v>1204</v>
      </c>
      <c r="E1048" s="378"/>
      <c r="F1048" s="380"/>
      <c r="G1048" s="130"/>
      <c r="H1048" s="130"/>
      <c r="I1048" s="130"/>
      <c r="J1048" s="128" t="str">
        <f t="shared" si="181"/>
        <v/>
      </c>
      <c r="K1048" s="129"/>
      <c r="L1048" s="347"/>
      <c r="M1048" s="139"/>
      <c r="N1048" s="209">
        <f>I1048</f>
        <v>0</v>
      </c>
      <c r="O1048" s="348">
        <f>L1048+M1048-N1048</f>
        <v>0</v>
      </c>
      <c r="P1048" s="129"/>
      <c r="Q1048" s="210"/>
      <c r="R1048" s="215"/>
      <c r="S1048" s="215"/>
      <c r="T1048" s="215"/>
      <c r="U1048" s="215"/>
      <c r="V1048" s="215"/>
      <c r="W1048" s="349"/>
      <c r="X1048" s="207">
        <f>T1048-U1048-V1048-W1048</f>
        <v>0</v>
      </c>
    </row>
    <row r="1049" spans="1:24" ht="18.600000000000001" hidden="1" thickBot="1">
      <c r="A1049" s="148">
        <v>185</v>
      </c>
      <c r="B1049" s="10">
        <v>2100</v>
      </c>
      <c r="C1049" s="734" t="s">
        <v>310</v>
      </c>
      <c r="D1049" s="734"/>
      <c r="E1049" s="381">
        <f>SUM(E1050:E1054)</f>
        <v>0</v>
      </c>
      <c r="F1049" s="211">
        <f>SUM(F1050:F1054)</f>
        <v>0</v>
      </c>
      <c r="G1049" s="137">
        <f>SUM(G1050:G1054)</f>
        <v>0</v>
      </c>
      <c r="H1049" s="137">
        <f>SUM(H1050:H1054)</f>
        <v>0</v>
      </c>
      <c r="I1049" s="137">
        <f>SUM(I1050:I1054)</f>
        <v>0</v>
      </c>
      <c r="J1049" s="128" t="str">
        <f t="shared" si="181"/>
        <v/>
      </c>
      <c r="K1049" s="129"/>
      <c r="L1049" s="212">
        <f>SUM(L1050:L1054)</f>
        <v>0</v>
      </c>
      <c r="M1049" s="213">
        <f>SUM(M1050:M1054)</f>
        <v>0</v>
      </c>
      <c r="N1049" s="350">
        <f>SUM(N1050:N1054)</f>
        <v>0</v>
      </c>
      <c r="O1049" s="351">
        <f>SUM(O1050:O1054)</f>
        <v>0</v>
      </c>
      <c r="P1049" s="129"/>
      <c r="Q1049" s="214"/>
      <c r="R1049" s="225"/>
      <c r="S1049" s="225"/>
      <c r="T1049" s="225"/>
      <c r="U1049" s="225"/>
      <c r="V1049" s="225"/>
      <c r="W1049" s="352"/>
      <c r="X1049" s="207">
        <f t="shared" si="182"/>
        <v>0</v>
      </c>
    </row>
    <row r="1050" spans="1:24" ht="18.600000000000001" hidden="1" thickBot="1">
      <c r="A1050" s="148">
        <v>190</v>
      </c>
      <c r="B1050" s="6"/>
      <c r="C1050" s="15">
        <v>2110</v>
      </c>
      <c r="D1050" s="18" t="s">
        <v>1132</v>
      </c>
      <c r="E1050" s="378"/>
      <c r="F1050" s="380"/>
      <c r="G1050" s="130"/>
      <c r="H1050" s="130"/>
      <c r="I1050" s="130"/>
      <c r="J1050" s="128" t="str">
        <f t="shared" si="181"/>
        <v/>
      </c>
      <c r="K1050" s="129"/>
      <c r="L1050" s="347"/>
      <c r="M1050" s="139"/>
      <c r="N1050" s="209">
        <f>I1050</f>
        <v>0</v>
      </c>
      <c r="O1050" s="348">
        <f t="shared" si="183"/>
        <v>0</v>
      </c>
      <c r="P1050" s="129"/>
      <c r="Q1050" s="210"/>
      <c r="R1050" s="215"/>
      <c r="S1050" s="215"/>
      <c r="T1050" s="215"/>
      <c r="U1050" s="215"/>
      <c r="V1050" s="215"/>
      <c r="W1050" s="349"/>
      <c r="X1050" s="207">
        <f t="shared" si="182"/>
        <v>0</v>
      </c>
    </row>
    <row r="1051" spans="1:24" ht="18.600000000000001" hidden="1" thickBot="1">
      <c r="A1051" s="148">
        <v>200</v>
      </c>
      <c r="B1051" s="47"/>
      <c r="C1051" s="7">
        <v>2120</v>
      </c>
      <c r="D1051" s="35" t="s">
        <v>1133</v>
      </c>
      <c r="E1051" s="378"/>
      <c r="F1051" s="380"/>
      <c r="G1051" s="130"/>
      <c r="H1051" s="130"/>
      <c r="I1051" s="130"/>
      <c r="J1051" s="128" t="str">
        <f t="shared" si="181"/>
        <v/>
      </c>
      <c r="K1051" s="129"/>
      <c r="L1051" s="347"/>
      <c r="M1051" s="139"/>
      <c r="N1051" s="209">
        <f>I1051</f>
        <v>0</v>
      </c>
      <c r="O1051" s="348">
        <f t="shared" si="183"/>
        <v>0</v>
      </c>
      <c r="P1051" s="129"/>
      <c r="Q1051" s="210"/>
      <c r="R1051" s="215"/>
      <c r="S1051" s="215"/>
      <c r="T1051" s="215"/>
      <c r="U1051" s="215"/>
      <c r="V1051" s="215"/>
      <c r="W1051" s="349"/>
      <c r="X1051" s="207">
        <f t="shared" si="182"/>
        <v>0</v>
      </c>
    </row>
    <row r="1052" spans="1:24" ht="18.600000000000001" hidden="1" thickBot="1">
      <c r="A1052" s="148">
        <v>200</v>
      </c>
      <c r="B1052" s="47"/>
      <c r="C1052" s="7">
        <v>2125</v>
      </c>
      <c r="D1052" s="29" t="s">
        <v>304</v>
      </c>
      <c r="E1052" s="378"/>
      <c r="F1052" s="380"/>
      <c r="G1052" s="130"/>
      <c r="H1052" s="130"/>
      <c r="I1052" s="130"/>
      <c r="J1052" s="128" t="str">
        <f t="shared" si="181"/>
        <v/>
      </c>
      <c r="K1052" s="129"/>
      <c r="L1052" s="347"/>
      <c r="M1052" s="139"/>
      <c r="N1052" s="209">
        <f>I1052</f>
        <v>0</v>
      </c>
      <c r="O1052" s="348">
        <f t="shared" si="183"/>
        <v>0</v>
      </c>
      <c r="P1052" s="129"/>
      <c r="Q1052" s="210"/>
      <c r="R1052" s="215"/>
      <c r="S1052" s="215"/>
      <c r="T1052" s="215"/>
      <c r="U1052" s="215"/>
      <c r="V1052" s="215"/>
      <c r="W1052" s="349"/>
      <c r="X1052" s="207">
        <f t="shared" si="182"/>
        <v>0</v>
      </c>
    </row>
    <row r="1053" spans="1:24" ht="18.600000000000001" hidden="1" thickBot="1">
      <c r="A1053" s="148">
        <v>205</v>
      </c>
      <c r="B1053" s="14"/>
      <c r="C1053" s="7">
        <v>2140</v>
      </c>
      <c r="D1053" s="35" t="s">
        <v>1135</v>
      </c>
      <c r="E1053" s="378"/>
      <c r="F1053" s="380"/>
      <c r="G1053" s="130"/>
      <c r="H1053" s="130"/>
      <c r="I1053" s="130"/>
      <c r="J1053" s="128" t="str">
        <f t="shared" si="181"/>
        <v/>
      </c>
      <c r="K1053" s="129"/>
      <c r="L1053" s="347"/>
      <c r="M1053" s="139"/>
      <c r="N1053" s="209">
        <f>I1053</f>
        <v>0</v>
      </c>
      <c r="O1053" s="348">
        <f t="shared" si="183"/>
        <v>0</v>
      </c>
      <c r="P1053" s="129"/>
      <c r="Q1053" s="210"/>
      <c r="R1053" s="215"/>
      <c r="S1053" s="215"/>
      <c r="T1053" s="215"/>
      <c r="U1053" s="215"/>
      <c r="V1053" s="215"/>
      <c r="W1053" s="349"/>
      <c r="X1053" s="207">
        <f t="shared" si="182"/>
        <v>0</v>
      </c>
    </row>
    <row r="1054" spans="1:24" ht="18.600000000000001" hidden="1" thickBot="1">
      <c r="A1054" s="148">
        <v>210</v>
      </c>
      <c r="B1054" s="6"/>
      <c r="C1054" s="13">
        <v>2190</v>
      </c>
      <c r="D1054" s="468" t="s">
        <v>1136</v>
      </c>
      <c r="E1054" s="378"/>
      <c r="F1054" s="380"/>
      <c r="G1054" s="130"/>
      <c r="H1054" s="130"/>
      <c r="I1054" s="130"/>
      <c r="J1054" s="128" t="str">
        <f t="shared" si="181"/>
        <v/>
      </c>
      <c r="K1054" s="129"/>
      <c r="L1054" s="347"/>
      <c r="M1054" s="139"/>
      <c r="N1054" s="209">
        <f>I1054</f>
        <v>0</v>
      </c>
      <c r="O1054" s="348">
        <f t="shared" si="183"/>
        <v>0</v>
      </c>
      <c r="P1054" s="129"/>
      <c r="Q1054" s="210"/>
      <c r="R1054" s="215"/>
      <c r="S1054" s="215"/>
      <c r="T1054" s="215"/>
      <c r="U1054" s="215"/>
      <c r="V1054" s="215"/>
      <c r="W1054" s="349"/>
      <c r="X1054" s="207">
        <f t="shared" si="182"/>
        <v>0</v>
      </c>
    </row>
    <row r="1055" spans="1:24" ht="18.600000000000001" hidden="1" thickBot="1">
      <c r="A1055" s="148">
        <v>215</v>
      </c>
      <c r="B1055" s="10">
        <v>2200</v>
      </c>
      <c r="C1055" s="734" t="s">
        <v>1137</v>
      </c>
      <c r="D1055" s="734"/>
      <c r="E1055" s="381">
        <f>SUM(E1056:E1057)</f>
        <v>0</v>
      </c>
      <c r="F1055" s="211">
        <f>SUM(F1056:F1057)</f>
        <v>0</v>
      </c>
      <c r="G1055" s="137">
        <f>SUM(G1056:G1057)</f>
        <v>0</v>
      </c>
      <c r="H1055" s="137">
        <f>SUM(H1056:H1057)</f>
        <v>0</v>
      </c>
      <c r="I1055" s="137">
        <f>SUM(I1056:I1057)</f>
        <v>0</v>
      </c>
      <c r="J1055" s="128" t="str">
        <f t="shared" si="181"/>
        <v/>
      </c>
      <c r="K1055" s="129"/>
      <c r="L1055" s="212">
        <f>SUM(L1056:L1057)</f>
        <v>0</v>
      </c>
      <c r="M1055" s="213">
        <f>SUM(M1056:M1057)</f>
        <v>0</v>
      </c>
      <c r="N1055" s="350">
        <f>SUM(N1056:N1057)</f>
        <v>0</v>
      </c>
      <c r="O1055" s="351">
        <f>SUM(O1056:O1057)</f>
        <v>0</v>
      </c>
      <c r="P1055" s="129"/>
      <c r="Q1055" s="214"/>
      <c r="R1055" s="225"/>
      <c r="S1055" s="225"/>
      <c r="T1055" s="225"/>
      <c r="U1055" s="225"/>
      <c r="V1055" s="225"/>
      <c r="W1055" s="352"/>
      <c r="X1055" s="207">
        <f t="shared" si="182"/>
        <v>0</v>
      </c>
    </row>
    <row r="1056" spans="1:24" ht="18.600000000000001" hidden="1" thickBot="1">
      <c r="A1056" s="147">
        <v>220</v>
      </c>
      <c r="B1056" s="6"/>
      <c r="C1056" s="7">
        <v>2221</v>
      </c>
      <c r="D1056" s="9" t="s">
        <v>694</v>
      </c>
      <c r="E1056" s="378"/>
      <c r="F1056" s="380"/>
      <c r="G1056" s="130"/>
      <c r="H1056" s="130"/>
      <c r="I1056" s="130"/>
      <c r="J1056" s="128" t="str">
        <f t="shared" si="181"/>
        <v/>
      </c>
      <c r="K1056" s="129"/>
      <c r="L1056" s="347"/>
      <c r="M1056" s="139"/>
      <c r="N1056" s="209">
        <f t="shared" ref="N1056:N1061" si="189">I1056</f>
        <v>0</v>
      </c>
      <c r="O1056" s="348">
        <f t="shared" ref="O1056:O1061" si="190">L1056+M1056-N1056</f>
        <v>0</v>
      </c>
      <c r="P1056" s="129"/>
      <c r="Q1056" s="210"/>
      <c r="R1056" s="215"/>
      <c r="S1056" s="215"/>
      <c r="T1056" s="215"/>
      <c r="U1056" s="215"/>
      <c r="V1056" s="215"/>
      <c r="W1056" s="349"/>
      <c r="X1056" s="207">
        <f t="shared" si="182"/>
        <v>0</v>
      </c>
    </row>
    <row r="1057" spans="1:24" ht="18.600000000000001" hidden="1" thickBot="1">
      <c r="A1057" s="148">
        <v>225</v>
      </c>
      <c r="B1057" s="6"/>
      <c r="C1057" s="13">
        <v>2224</v>
      </c>
      <c r="D1057" s="12" t="s">
        <v>1138</v>
      </c>
      <c r="E1057" s="378"/>
      <c r="F1057" s="380"/>
      <c r="G1057" s="130"/>
      <c r="H1057" s="130"/>
      <c r="I1057" s="130"/>
      <c r="J1057" s="128" t="str">
        <f t="shared" si="181"/>
        <v/>
      </c>
      <c r="K1057" s="129"/>
      <c r="L1057" s="347"/>
      <c r="M1057" s="139"/>
      <c r="N1057" s="209">
        <f t="shared" si="189"/>
        <v>0</v>
      </c>
      <c r="O1057" s="348">
        <f t="shared" si="190"/>
        <v>0</v>
      </c>
      <c r="P1057" s="129"/>
      <c r="Q1057" s="210"/>
      <c r="R1057" s="215"/>
      <c r="S1057" s="215"/>
      <c r="T1057" s="215"/>
      <c r="U1057" s="215"/>
      <c r="V1057" s="215"/>
      <c r="W1057" s="349"/>
      <c r="X1057" s="207">
        <f t="shared" si="182"/>
        <v>0</v>
      </c>
    </row>
    <row r="1058" spans="1:24" ht="18.600000000000001" hidden="1" thickBot="1">
      <c r="A1058" s="148">
        <v>230</v>
      </c>
      <c r="B1058" s="10">
        <v>2500</v>
      </c>
      <c r="C1058" s="737" t="s">
        <v>1139</v>
      </c>
      <c r="D1058" s="737"/>
      <c r="E1058" s="381"/>
      <c r="F1058" s="384"/>
      <c r="G1058" s="143"/>
      <c r="H1058" s="143"/>
      <c r="I1058" s="130"/>
      <c r="J1058" s="128" t="str">
        <f t="shared" si="181"/>
        <v/>
      </c>
      <c r="K1058" s="129"/>
      <c r="L1058" s="354"/>
      <c r="M1058" s="141"/>
      <c r="N1058" s="209">
        <f t="shared" si="189"/>
        <v>0</v>
      </c>
      <c r="O1058" s="348">
        <f t="shared" si="190"/>
        <v>0</v>
      </c>
      <c r="P1058" s="129"/>
      <c r="Q1058" s="214"/>
      <c r="R1058" s="225"/>
      <c r="S1058" s="215"/>
      <c r="T1058" s="215"/>
      <c r="U1058" s="225"/>
      <c r="V1058" s="215"/>
      <c r="W1058" s="349"/>
      <c r="X1058" s="207">
        <f t="shared" si="182"/>
        <v>0</v>
      </c>
    </row>
    <row r="1059" spans="1:24" ht="18.600000000000001" hidden="1" thickBot="1">
      <c r="A1059" s="148">
        <v>245</v>
      </c>
      <c r="B1059" s="10">
        <v>2600</v>
      </c>
      <c r="C1059" s="738" t="s">
        <v>1140</v>
      </c>
      <c r="D1059" s="741"/>
      <c r="E1059" s="381"/>
      <c r="F1059" s="384"/>
      <c r="G1059" s="143"/>
      <c r="H1059" s="143"/>
      <c r="I1059" s="130"/>
      <c r="J1059" s="128" t="str">
        <f t="shared" si="181"/>
        <v/>
      </c>
      <c r="K1059" s="129"/>
      <c r="L1059" s="354"/>
      <c r="M1059" s="141"/>
      <c r="N1059" s="209">
        <f t="shared" si="189"/>
        <v>0</v>
      </c>
      <c r="O1059" s="348">
        <f t="shared" si="190"/>
        <v>0</v>
      </c>
      <c r="P1059" s="129"/>
      <c r="Q1059" s="214"/>
      <c r="R1059" s="225"/>
      <c r="S1059" s="215"/>
      <c r="T1059" s="215"/>
      <c r="U1059" s="225"/>
      <c r="V1059" s="215"/>
      <c r="W1059" s="349"/>
      <c r="X1059" s="207">
        <f t="shared" si="182"/>
        <v>0</v>
      </c>
    </row>
    <row r="1060" spans="1:24" ht="18.600000000000001" hidden="1" thickBot="1">
      <c r="A1060" s="147">
        <v>220</v>
      </c>
      <c r="B1060" s="10">
        <v>2700</v>
      </c>
      <c r="C1060" s="738" t="s">
        <v>1141</v>
      </c>
      <c r="D1060" s="741"/>
      <c r="E1060" s="381"/>
      <c r="F1060" s="384"/>
      <c r="G1060" s="143"/>
      <c r="H1060" s="143"/>
      <c r="I1060" s="130"/>
      <c r="J1060" s="128" t="str">
        <f t="shared" si="181"/>
        <v/>
      </c>
      <c r="K1060" s="129"/>
      <c r="L1060" s="354"/>
      <c r="M1060" s="141"/>
      <c r="N1060" s="209">
        <f t="shared" si="189"/>
        <v>0</v>
      </c>
      <c r="O1060" s="348">
        <f t="shared" si="190"/>
        <v>0</v>
      </c>
      <c r="P1060" s="129"/>
      <c r="Q1060" s="214"/>
      <c r="R1060" s="225"/>
      <c r="S1060" s="215"/>
      <c r="T1060" s="215"/>
      <c r="U1060" s="225"/>
      <c r="V1060" s="215"/>
      <c r="W1060" s="349"/>
      <c r="X1060" s="207">
        <f t="shared" si="182"/>
        <v>0</v>
      </c>
    </row>
    <row r="1061" spans="1:24" ht="18.600000000000001" hidden="1" thickBot="1">
      <c r="A1061" s="148">
        <v>225</v>
      </c>
      <c r="B1061" s="10">
        <v>2800</v>
      </c>
      <c r="C1061" s="738" t="s">
        <v>1142</v>
      </c>
      <c r="D1061" s="741"/>
      <c r="E1061" s="381"/>
      <c r="F1061" s="384"/>
      <c r="G1061" s="143"/>
      <c r="H1061" s="143"/>
      <c r="I1061" s="130"/>
      <c r="J1061" s="128" t="str">
        <f t="shared" si="181"/>
        <v/>
      </c>
      <c r="K1061" s="129"/>
      <c r="L1061" s="354"/>
      <c r="M1061" s="141"/>
      <c r="N1061" s="209">
        <f t="shared" si="189"/>
        <v>0</v>
      </c>
      <c r="O1061" s="348">
        <f t="shared" si="190"/>
        <v>0</v>
      </c>
      <c r="P1061" s="129"/>
      <c r="Q1061" s="214"/>
      <c r="R1061" s="225"/>
      <c r="S1061" s="215"/>
      <c r="T1061" s="215"/>
      <c r="U1061" s="225"/>
      <c r="V1061" s="215"/>
      <c r="W1061" s="349"/>
      <c r="X1061" s="207">
        <f t="shared" si="182"/>
        <v>0</v>
      </c>
    </row>
    <row r="1062" spans="1:24" ht="18.600000000000001" hidden="1" thickBot="1">
      <c r="A1062" s="148">
        <v>230</v>
      </c>
      <c r="B1062" s="10">
        <v>2900</v>
      </c>
      <c r="C1062" s="730" t="s">
        <v>1143</v>
      </c>
      <c r="D1062" s="736"/>
      <c r="E1062" s="381">
        <f>SUM(E1063:E1068)</f>
        <v>0</v>
      </c>
      <c r="F1062" s="211">
        <f>SUM(F1063:F1068)</f>
        <v>0</v>
      </c>
      <c r="G1062" s="137">
        <f>SUM(G1063:G1068)</f>
        <v>0</v>
      </c>
      <c r="H1062" s="137">
        <f>SUM(H1063:H1068)</f>
        <v>0</v>
      </c>
      <c r="I1062" s="137">
        <f>SUM(I1063:I1068)</f>
        <v>0</v>
      </c>
      <c r="J1062" s="128" t="str">
        <f t="shared" si="181"/>
        <v/>
      </c>
      <c r="K1062" s="129"/>
      <c r="L1062" s="212">
        <f>SUM(L1063:L1068)</f>
        <v>0</v>
      </c>
      <c r="M1062" s="213">
        <f>SUM(M1063:M1068)</f>
        <v>0</v>
      </c>
      <c r="N1062" s="350">
        <f>SUM(N1063:N1068)</f>
        <v>0</v>
      </c>
      <c r="O1062" s="351">
        <f>SUM(O1063:O1068)</f>
        <v>0</v>
      </c>
      <c r="P1062" s="129"/>
      <c r="Q1062" s="214"/>
      <c r="R1062" s="225"/>
      <c r="S1062" s="225"/>
      <c r="T1062" s="225"/>
      <c r="U1062" s="225"/>
      <c r="V1062" s="225"/>
      <c r="W1062" s="352"/>
      <c r="X1062" s="207">
        <f t="shared" si="182"/>
        <v>0</v>
      </c>
    </row>
    <row r="1063" spans="1:24" ht="18.600000000000001" hidden="1" thickBot="1">
      <c r="A1063" s="148">
        <v>235</v>
      </c>
      <c r="B1063" s="48"/>
      <c r="C1063" s="15">
        <v>2920</v>
      </c>
      <c r="D1063" s="218" t="s">
        <v>1144</v>
      </c>
      <c r="E1063" s="378"/>
      <c r="F1063" s="380"/>
      <c r="G1063" s="130"/>
      <c r="H1063" s="130"/>
      <c r="I1063" s="130"/>
      <c r="J1063" s="128" t="str">
        <f t="shared" si="181"/>
        <v/>
      </c>
      <c r="K1063" s="129"/>
      <c r="L1063" s="347"/>
      <c r="M1063" s="139"/>
      <c r="N1063" s="209">
        <f t="shared" ref="N1063:N1068" si="191">I1063</f>
        <v>0</v>
      </c>
      <c r="O1063" s="348">
        <f t="shared" ref="O1063:O1068" si="192">L1063+M1063-N1063</f>
        <v>0</v>
      </c>
      <c r="P1063" s="129"/>
      <c r="Q1063" s="210"/>
      <c r="R1063" s="215"/>
      <c r="S1063" s="215"/>
      <c r="T1063" s="215"/>
      <c r="U1063" s="215"/>
      <c r="V1063" s="215"/>
      <c r="W1063" s="349"/>
      <c r="X1063" s="207">
        <f t="shared" si="182"/>
        <v>0</v>
      </c>
    </row>
    <row r="1064" spans="1:24" ht="36" hidden="1" customHeight="1" thickBot="1">
      <c r="A1064" s="148">
        <v>240</v>
      </c>
      <c r="B1064" s="48"/>
      <c r="C1064" s="44">
        <v>2969</v>
      </c>
      <c r="D1064" s="219" t="s">
        <v>1145</v>
      </c>
      <c r="E1064" s="378"/>
      <c r="F1064" s="380"/>
      <c r="G1064" s="130"/>
      <c r="H1064" s="130"/>
      <c r="I1064" s="130"/>
      <c r="J1064" s="128" t="str">
        <f t="shared" si="181"/>
        <v/>
      </c>
      <c r="K1064" s="129"/>
      <c r="L1064" s="347"/>
      <c r="M1064" s="139"/>
      <c r="N1064" s="209">
        <f t="shared" si="191"/>
        <v>0</v>
      </c>
      <c r="O1064" s="348">
        <f t="shared" si="192"/>
        <v>0</v>
      </c>
      <c r="P1064" s="129"/>
      <c r="Q1064" s="210"/>
      <c r="R1064" s="215"/>
      <c r="S1064" s="215"/>
      <c r="T1064" s="215"/>
      <c r="U1064" s="215"/>
      <c r="V1064" s="215"/>
      <c r="W1064" s="349"/>
      <c r="X1064" s="207">
        <f t="shared" si="182"/>
        <v>0</v>
      </c>
    </row>
    <row r="1065" spans="1:24" ht="33" hidden="1" thickBot="1">
      <c r="A1065" s="148">
        <v>245</v>
      </c>
      <c r="B1065" s="48"/>
      <c r="C1065" s="44">
        <v>2970</v>
      </c>
      <c r="D1065" s="219" t="s">
        <v>1146</v>
      </c>
      <c r="E1065" s="378"/>
      <c r="F1065" s="380"/>
      <c r="G1065" s="130"/>
      <c r="H1065" s="130"/>
      <c r="I1065" s="130"/>
      <c r="J1065" s="128" t="str">
        <f t="shared" si="181"/>
        <v/>
      </c>
      <c r="K1065" s="129"/>
      <c r="L1065" s="347"/>
      <c r="M1065" s="139"/>
      <c r="N1065" s="209">
        <f t="shared" si="191"/>
        <v>0</v>
      </c>
      <c r="O1065" s="348">
        <f t="shared" si="192"/>
        <v>0</v>
      </c>
      <c r="P1065" s="129"/>
      <c r="Q1065" s="210"/>
      <c r="R1065" s="215"/>
      <c r="S1065" s="215"/>
      <c r="T1065" s="215"/>
      <c r="U1065" s="215"/>
      <c r="V1065" s="215"/>
      <c r="W1065" s="349"/>
      <c r="X1065" s="207">
        <f t="shared" si="182"/>
        <v>0</v>
      </c>
    </row>
    <row r="1066" spans="1:24" ht="18.600000000000001" hidden="1" thickBot="1">
      <c r="A1066" s="147">
        <v>250</v>
      </c>
      <c r="B1066" s="48"/>
      <c r="C1066" s="42">
        <v>2989</v>
      </c>
      <c r="D1066" s="220" t="s">
        <v>1147</v>
      </c>
      <c r="E1066" s="378"/>
      <c r="F1066" s="380"/>
      <c r="G1066" s="130"/>
      <c r="H1066" s="130"/>
      <c r="I1066" s="130"/>
      <c r="J1066" s="128" t="str">
        <f t="shared" si="181"/>
        <v/>
      </c>
      <c r="K1066" s="129"/>
      <c r="L1066" s="347"/>
      <c r="M1066" s="139"/>
      <c r="N1066" s="209">
        <f t="shared" si="191"/>
        <v>0</v>
      </c>
      <c r="O1066" s="348">
        <f t="shared" si="192"/>
        <v>0</v>
      </c>
      <c r="P1066" s="129"/>
      <c r="Q1066" s="210"/>
      <c r="R1066" s="215"/>
      <c r="S1066" s="215"/>
      <c r="T1066" s="215"/>
      <c r="U1066" s="215"/>
      <c r="V1066" s="215"/>
      <c r="W1066" s="349"/>
      <c r="X1066" s="207">
        <f t="shared" si="182"/>
        <v>0</v>
      </c>
    </row>
    <row r="1067" spans="1:24" ht="18.600000000000001" hidden="1" thickBot="1">
      <c r="A1067" s="148">
        <v>255</v>
      </c>
      <c r="B1067" s="6"/>
      <c r="C1067" s="7">
        <v>2991</v>
      </c>
      <c r="D1067" s="221" t="s">
        <v>1148</v>
      </c>
      <c r="E1067" s="378"/>
      <c r="F1067" s="380"/>
      <c r="G1067" s="130"/>
      <c r="H1067" s="130"/>
      <c r="I1067" s="130"/>
      <c r="J1067" s="128" t="str">
        <f t="shared" si="181"/>
        <v/>
      </c>
      <c r="K1067" s="129"/>
      <c r="L1067" s="347"/>
      <c r="M1067" s="139"/>
      <c r="N1067" s="209">
        <f t="shared" si="191"/>
        <v>0</v>
      </c>
      <c r="O1067" s="348">
        <f t="shared" si="192"/>
        <v>0</v>
      </c>
      <c r="P1067" s="129"/>
      <c r="Q1067" s="210"/>
      <c r="R1067" s="215"/>
      <c r="S1067" s="215"/>
      <c r="T1067" s="215"/>
      <c r="U1067" s="215"/>
      <c r="V1067" s="215"/>
      <c r="W1067" s="349"/>
      <c r="X1067" s="207">
        <f t="shared" si="182"/>
        <v>0</v>
      </c>
    </row>
    <row r="1068" spans="1:24" ht="18.600000000000001" hidden="1" thickBot="1">
      <c r="A1068" s="148">
        <v>265</v>
      </c>
      <c r="B1068" s="6"/>
      <c r="C1068" s="13">
        <v>2992</v>
      </c>
      <c r="D1068" s="26" t="s">
        <v>1149</v>
      </c>
      <c r="E1068" s="378"/>
      <c r="F1068" s="380"/>
      <c r="G1068" s="130"/>
      <c r="H1068" s="130"/>
      <c r="I1068" s="130"/>
      <c r="J1068" s="128" t="str">
        <f t="shared" si="181"/>
        <v/>
      </c>
      <c r="K1068" s="129"/>
      <c r="L1068" s="347"/>
      <c r="M1068" s="139"/>
      <c r="N1068" s="209">
        <f t="shared" si="191"/>
        <v>0</v>
      </c>
      <c r="O1068" s="348">
        <f t="shared" si="192"/>
        <v>0</v>
      </c>
      <c r="P1068" s="129"/>
      <c r="Q1068" s="210"/>
      <c r="R1068" s="215"/>
      <c r="S1068" s="215"/>
      <c r="T1068" s="215"/>
      <c r="U1068" s="215"/>
      <c r="V1068" s="215"/>
      <c r="W1068" s="349"/>
      <c r="X1068" s="207">
        <f t="shared" si="182"/>
        <v>0</v>
      </c>
    </row>
    <row r="1069" spans="1:24" ht="18.600000000000001" hidden="1" thickBot="1">
      <c r="A1069" s="147">
        <v>270</v>
      </c>
      <c r="B1069" s="10">
        <v>3300</v>
      </c>
      <c r="C1069" s="730" t="s">
        <v>1150</v>
      </c>
      <c r="D1069" s="730"/>
      <c r="E1069" s="381">
        <f>SUM(E1070:E1075)</f>
        <v>0</v>
      </c>
      <c r="F1069" s="211">
        <f>SUM(F1070:F1075)</f>
        <v>0</v>
      </c>
      <c r="G1069" s="137">
        <f>SUM(G1070:G1075)</f>
        <v>0</v>
      </c>
      <c r="H1069" s="137">
        <f>SUM(H1070:H1075)</f>
        <v>0</v>
      </c>
      <c r="I1069" s="137">
        <f>SUM(I1070:I1075)</f>
        <v>0</v>
      </c>
      <c r="J1069" s="128" t="str">
        <f t="shared" si="181"/>
        <v/>
      </c>
      <c r="K1069" s="129"/>
      <c r="L1069" s="214"/>
      <c r="M1069" s="225"/>
      <c r="N1069" s="225"/>
      <c r="O1069" s="352"/>
      <c r="P1069" s="129"/>
      <c r="Q1069" s="214"/>
      <c r="R1069" s="225"/>
      <c r="S1069" s="225"/>
      <c r="T1069" s="225"/>
      <c r="U1069" s="225"/>
      <c r="V1069" s="225"/>
      <c r="W1069" s="352"/>
      <c r="X1069" s="207">
        <f t="shared" si="182"/>
        <v>0</v>
      </c>
    </row>
    <row r="1070" spans="1:24" ht="18.600000000000001" hidden="1" thickBot="1">
      <c r="A1070" s="147">
        <v>290</v>
      </c>
      <c r="B1070" s="14"/>
      <c r="C1070" s="15">
        <v>3301</v>
      </c>
      <c r="D1070" s="398" t="s">
        <v>1151</v>
      </c>
      <c r="E1070" s="378"/>
      <c r="F1070" s="380"/>
      <c r="G1070" s="130"/>
      <c r="H1070" s="130"/>
      <c r="I1070" s="130"/>
      <c r="J1070" s="128" t="str">
        <f t="shared" si="181"/>
        <v/>
      </c>
      <c r="K1070" s="129"/>
      <c r="L1070" s="210"/>
      <c r="M1070" s="215"/>
      <c r="N1070" s="215"/>
      <c r="O1070" s="349"/>
      <c r="P1070" s="129"/>
      <c r="Q1070" s="210"/>
      <c r="R1070" s="215"/>
      <c r="S1070" s="215"/>
      <c r="T1070" s="215"/>
      <c r="U1070" s="215"/>
      <c r="V1070" s="215"/>
      <c r="W1070" s="349"/>
      <c r="X1070" s="207">
        <f t="shared" si="182"/>
        <v>0</v>
      </c>
    </row>
    <row r="1071" spans="1:24" ht="18.600000000000001" hidden="1" thickBot="1">
      <c r="A1071" s="216">
        <v>320</v>
      </c>
      <c r="B1071" s="14"/>
      <c r="C1071" s="44">
        <v>3302</v>
      </c>
      <c r="D1071" s="399" t="s">
        <v>305</v>
      </c>
      <c r="E1071" s="378"/>
      <c r="F1071" s="380"/>
      <c r="G1071" s="130"/>
      <c r="H1071" s="130"/>
      <c r="I1071" s="130"/>
      <c r="J1071" s="128" t="str">
        <f t="shared" si="181"/>
        <v/>
      </c>
      <c r="K1071" s="129"/>
      <c r="L1071" s="210"/>
      <c r="M1071" s="215"/>
      <c r="N1071" s="215"/>
      <c r="O1071" s="349"/>
      <c r="P1071" s="129"/>
      <c r="Q1071" s="210"/>
      <c r="R1071" s="215"/>
      <c r="S1071" s="215"/>
      <c r="T1071" s="215"/>
      <c r="U1071" s="215"/>
      <c r="V1071" s="215"/>
      <c r="W1071" s="349"/>
      <c r="X1071" s="207">
        <f t="shared" si="182"/>
        <v>0</v>
      </c>
    </row>
    <row r="1072" spans="1:24" ht="18.600000000000001" hidden="1" thickBot="1">
      <c r="A1072" s="147">
        <v>330</v>
      </c>
      <c r="B1072" s="14"/>
      <c r="C1072" s="44">
        <v>3303</v>
      </c>
      <c r="D1072" s="399" t="s">
        <v>1153</v>
      </c>
      <c r="E1072" s="378"/>
      <c r="F1072" s="380"/>
      <c r="G1072" s="130"/>
      <c r="H1072" s="130"/>
      <c r="I1072" s="130"/>
      <c r="J1072" s="128" t="str">
        <f t="shared" si="181"/>
        <v/>
      </c>
      <c r="K1072" s="129"/>
      <c r="L1072" s="210"/>
      <c r="M1072" s="215"/>
      <c r="N1072" s="215"/>
      <c r="O1072" s="349"/>
      <c r="P1072" s="129"/>
      <c r="Q1072" s="210"/>
      <c r="R1072" s="215"/>
      <c r="S1072" s="215"/>
      <c r="T1072" s="215"/>
      <c r="U1072" s="215"/>
      <c r="V1072" s="215"/>
      <c r="W1072" s="349"/>
      <c r="X1072" s="207">
        <f t="shared" si="182"/>
        <v>0</v>
      </c>
    </row>
    <row r="1073" spans="1:24" ht="18.600000000000001" hidden="1" thickBot="1">
      <c r="A1073" s="147">
        <v>350</v>
      </c>
      <c r="B1073" s="14"/>
      <c r="C1073" s="42">
        <v>3304</v>
      </c>
      <c r="D1073" s="400" t="s">
        <v>1154</v>
      </c>
      <c r="E1073" s="378"/>
      <c r="F1073" s="380"/>
      <c r="G1073" s="130"/>
      <c r="H1073" s="130"/>
      <c r="I1073" s="130"/>
      <c r="J1073" s="128" t="str">
        <f t="shared" si="181"/>
        <v/>
      </c>
      <c r="K1073" s="129"/>
      <c r="L1073" s="210"/>
      <c r="M1073" s="215"/>
      <c r="N1073" s="215"/>
      <c r="O1073" s="349"/>
      <c r="P1073" s="129"/>
      <c r="Q1073" s="210"/>
      <c r="R1073" s="215"/>
      <c r="S1073" s="215"/>
      <c r="T1073" s="215"/>
      <c r="U1073" s="215"/>
      <c r="V1073" s="215"/>
      <c r="W1073" s="349"/>
      <c r="X1073" s="207">
        <f t="shared" si="182"/>
        <v>0</v>
      </c>
    </row>
    <row r="1074" spans="1:24" ht="18.600000000000001" hidden="1" thickBot="1">
      <c r="A1074" s="148">
        <v>355</v>
      </c>
      <c r="B1074" s="14"/>
      <c r="C1074" s="13">
        <v>3305</v>
      </c>
      <c r="D1074" s="401" t="s">
        <v>1155</v>
      </c>
      <c r="E1074" s="378"/>
      <c r="F1074" s="380"/>
      <c r="G1074" s="130"/>
      <c r="H1074" s="130"/>
      <c r="I1074" s="130"/>
      <c r="J1074" s="128" t="str">
        <f t="shared" si="181"/>
        <v/>
      </c>
      <c r="K1074" s="129"/>
      <c r="L1074" s="210"/>
      <c r="M1074" s="215"/>
      <c r="N1074" s="215"/>
      <c r="O1074" s="349"/>
      <c r="P1074" s="129"/>
      <c r="Q1074" s="210"/>
      <c r="R1074" s="215"/>
      <c r="S1074" s="215"/>
      <c r="T1074" s="215"/>
      <c r="U1074" s="215"/>
      <c r="V1074" s="215"/>
      <c r="W1074" s="349"/>
      <c r="X1074" s="207">
        <f t="shared" si="182"/>
        <v>0</v>
      </c>
    </row>
    <row r="1075" spans="1:24" ht="18.600000000000001" hidden="1" thickBot="1">
      <c r="A1075" s="148">
        <v>375</v>
      </c>
      <c r="B1075" s="14"/>
      <c r="C1075" s="13">
        <v>3306</v>
      </c>
      <c r="D1075" s="401" t="s">
        <v>1156</v>
      </c>
      <c r="E1075" s="378"/>
      <c r="F1075" s="380"/>
      <c r="G1075" s="130"/>
      <c r="H1075" s="130"/>
      <c r="I1075" s="130"/>
      <c r="J1075" s="128" t="str">
        <f t="shared" ref="J1075:J1123" si="193">(IF($E1075&lt;&gt;0,$J$2,IF($I1075&lt;&gt;0,$J$2,"")))</f>
        <v/>
      </c>
      <c r="K1075" s="129"/>
      <c r="L1075" s="210"/>
      <c r="M1075" s="215"/>
      <c r="N1075" s="215"/>
      <c r="O1075" s="349"/>
      <c r="P1075" s="129"/>
      <c r="Q1075" s="210"/>
      <c r="R1075" s="215"/>
      <c r="S1075" s="215"/>
      <c r="T1075" s="215"/>
      <c r="U1075" s="215"/>
      <c r="V1075" s="215"/>
      <c r="W1075" s="349"/>
      <c r="X1075" s="207">
        <f t="shared" si="182"/>
        <v>0</v>
      </c>
    </row>
    <row r="1076" spans="1:24" ht="18.600000000000001" hidden="1" thickBot="1">
      <c r="A1076" s="148">
        <v>380</v>
      </c>
      <c r="B1076" s="10">
        <v>3900</v>
      </c>
      <c r="C1076" s="737" t="s">
        <v>1157</v>
      </c>
      <c r="D1076" s="742"/>
      <c r="E1076" s="381"/>
      <c r="F1076" s="384"/>
      <c r="G1076" s="143"/>
      <c r="H1076" s="143"/>
      <c r="I1076" s="130"/>
      <c r="J1076" s="128" t="str">
        <f t="shared" si="193"/>
        <v/>
      </c>
      <c r="K1076" s="129"/>
      <c r="L1076" s="354"/>
      <c r="M1076" s="141"/>
      <c r="N1076" s="213">
        <f t="shared" ref="N1076:N1119" si="194">I1076</f>
        <v>0</v>
      </c>
      <c r="O1076" s="348">
        <f>L1076+M1076-N1076</f>
        <v>0</v>
      </c>
      <c r="P1076" s="129"/>
      <c r="Q1076" s="354"/>
      <c r="R1076" s="141"/>
      <c r="S1076" s="355">
        <f>+IF(+(L1076+M1076)&gt;=I1076,+M1076,+(+I1076-L1076))</f>
        <v>0</v>
      </c>
      <c r="T1076" s="209">
        <f>Q1076+R1076-S1076</f>
        <v>0</v>
      </c>
      <c r="U1076" s="141"/>
      <c r="V1076" s="141"/>
      <c r="W1076" s="140"/>
      <c r="X1076" s="207">
        <f t="shared" ref="X1076:X1119" si="195">T1076-U1076-V1076-W1076</f>
        <v>0</v>
      </c>
    </row>
    <row r="1077" spans="1:24" ht="18.600000000000001" hidden="1" thickBot="1">
      <c r="A1077" s="148">
        <v>385</v>
      </c>
      <c r="B1077" s="10">
        <v>4000</v>
      </c>
      <c r="C1077" s="735" t="s">
        <v>1158</v>
      </c>
      <c r="D1077" s="735"/>
      <c r="E1077" s="381"/>
      <c r="F1077" s="384"/>
      <c r="G1077" s="143"/>
      <c r="H1077" s="143"/>
      <c r="I1077" s="130"/>
      <c r="J1077" s="128" t="str">
        <f t="shared" si="193"/>
        <v/>
      </c>
      <c r="K1077" s="129"/>
      <c r="L1077" s="354"/>
      <c r="M1077" s="141"/>
      <c r="N1077" s="213">
        <f t="shared" si="194"/>
        <v>0</v>
      </c>
      <c r="O1077" s="348">
        <f>L1077+M1077-N1077</f>
        <v>0</v>
      </c>
      <c r="P1077" s="129"/>
      <c r="Q1077" s="214"/>
      <c r="R1077" s="225"/>
      <c r="S1077" s="225"/>
      <c r="T1077" s="215"/>
      <c r="U1077" s="225"/>
      <c r="V1077" s="225"/>
      <c r="W1077" s="349"/>
      <c r="X1077" s="207">
        <f t="shared" si="195"/>
        <v>0</v>
      </c>
    </row>
    <row r="1078" spans="1:24" ht="18.600000000000001" hidden="1" thickBot="1">
      <c r="A1078" s="148">
        <v>390</v>
      </c>
      <c r="B1078" s="10">
        <v>4100</v>
      </c>
      <c r="C1078" s="735" t="s">
        <v>1159</v>
      </c>
      <c r="D1078" s="735"/>
      <c r="E1078" s="381"/>
      <c r="F1078" s="384"/>
      <c r="G1078" s="143"/>
      <c r="H1078" s="143"/>
      <c r="I1078" s="130"/>
      <c r="J1078" s="128" t="str">
        <f t="shared" si="193"/>
        <v/>
      </c>
      <c r="K1078" s="129"/>
      <c r="L1078" s="214"/>
      <c r="M1078" s="225"/>
      <c r="N1078" s="225"/>
      <c r="O1078" s="352"/>
      <c r="P1078" s="129"/>
      <c r="Q1078" s="214"/>
      <c r="R1078" s="225"/>
      <c r="S1078" s="225"/>
      <c r="T1078" s="225"/>
      <c r="U1078" s="225"/>
      <c r="V1078" s="225"/>
      <c r="W1078" s="352"/>
      <c r="X1078" s="207">
        <f t="shared" si="195"/>
        <v>0</v>
      </c>
    </row>
    <row r="1079" spans="1:24" ht="18.600000000000001" hidden="1" thickBot="1">
      <c r="A1079" s="148">
        <v>395</v>
      </c>
      <c r="B1079" s="10">
        <v>4200</v>
      </c>
      <c r="C1079" s="730" t="s">
        <v>1160</v>
      </c>
      <c r="D1079" s="736"/>
      <c r="E1079" s="381">
        <f>SUM(E1080:E1085)</f>
        <v>0</v>
      </c>
      <c r="F1079" s="211">
        <f>SUM(F1080:F1085)</f>
        <v>0</v>
      </c>
      <c r="G1079" s="137">
        <f>SUM(G1080:G1085)</f>
        <v>0</v>
      </c>
      <c r="H1079" s="137">
        <f>SUM(H1080:H1085)</f>
        <v>0</v>
      </c>
      <c r="I1079" s="137">
        <f>SUM(I1080:I1085)</f>
        <v>0</v>
      </c>
      <c r="J1079" s="128" t="str">
        <f t="shared" si="193"/>
        <v/>
      </c>
      <c r="K1079" s="129"/>
      <c r="L1079" s="212">
        <f>SUM(L1080:L1085)</f>
        <v>0</v>
      </c>
      <c r="M1079" s="213">
        <f>SUM(M1080:M1085)</f>
        <v>0</v>
      </c>
      <c r="N1079" s="350">
        <f>SUM(N1080:N1085)</f>
        <v>0</v>
      </c>
      <c r="O1079" s="351">
        <f>SUM(O1080:O1085)</f>
        <v>0</v>
      </c>
      <c r="P1079" s="129"/>
      <c r="Q1079" s="212">
        <f t="shared" ref="Q1079:W1079" si="196">SUM(Q1080:Q1085)</f>
        <v>0</v>
      </c>
      <c r="R1079" s="213">
        <f t="shared" si="196"/>
        <v>0</v>
      </c>
      <c r="S1079" s="213">
        <f t="shared" si="196"/>
        <v>0</v>
      </c>
      <c r="T1079" s="213">
        <f t="shared" si="196"/>
        <v>0</v>
      </c>
      <c r="U1079" s="213">
        <f t="shared" si="196"/>
        <v>0</v>
      </c>
      <c r="V1079" s="213">
        <f t="shared" si="196"/>
        <v>0</v>
      </c>
      <c r="W1079" s="351">
        <f t="shared" si="196"/>
        <v>0</v>
      </c>
      <c r="X1079" s="207">
        <f t="shared" si="195"/>
        <v>0</v>
      </c>
    </row>
    <row r="1080" spans="1:24" ht="18.600000000000001" hidden="1" thickBot="1">
      <c r="A1080" s="142">
        <v>397</v>
      </c>
      <c r="B1080" s="49"/>
      <c r="C1080" s="15">
        <v>4201</v>
      </c>
      <c r="D1080" s="8" t="s">
        <v>1161</v>
      </c>
      <c r="E1080" s="378"/>
      <c r="F1080" s="380"/>
      <c r="G1080" s="130"/>
      <c r="H1080" s="130"/>
      <c r="I1080" s="130"/>
      <c r="J1080" s="128" t="str">
        <f t="shared" si="193"/>
        <v/>
      </c>
      <c r="K1080" s="129"/>
      <c r="L1080" s="347"/>
      <c r="M1080" s="139"/>
      <c r="N1080" s="209">
        <f t="shared" si="194"/>
        <v>0</v>
      </c>
      <c r="O1080" s="348">
        <f t="shared" ref="O1080:O1085" si="197">L1080+M1080-N1080</f>
        <v>0</v>
      </c>
      <c r="P1080" s="129"/>
      <c r="Q1080" s="347"/>
      <c r="R1080" s="139"/>
      <c r="S1080" s="355">
        <f t="shared" ref="S1080:S1085" si="198">+IF(+(L1080+M1080)&gt;=I1080,+M1080,+(+I1080-L1080))</f>
        <v>0</v>
      </c>
      <c r="T1080" s="209">
        <f t="shared" ref="T1080:T1085" si="199">Q1080+R1080-S1080</f>
        <v>0</v>
      </c>
      <c r="U1080" s="139"/>
      <c r="V1080" s="139"/>
      <c r="W1080" s="140"/>
      <c r="X1080" s="207">
        <f t="shared" si="195"/>
        <v>0</v>
      </c>
    </row>
    <row r="1081" spans="1:24" ht="18.600000000000001" hidden="1" thickBot="1">
      <c r="A1081" s="131">
        <v>398</v>
      </c>
      <c r="B1081" s="49"/>
      <c r="C1081" s="7">
        <v>4202</v>
      </c>
      <c r="D1081" s="9" t="s">
        <v>1162</v>
      </c>
      <c r="E1081" s="378"/>
      <c r="F1081" s="380"/>
      <c r="G1081" s="130"/>
      <c r="H1081" s="130"/>
      <c r="I1081" s="130"/>
      <c r="J1081" s="128" t="str">
        <f t="shared" si="193"/>
        <v/>
      </c>
      <c r="K1081" s="129"/>
      <c r="L1081" s="347"/>
      <c r="M1081" s="139"/>
      <c r="N1081" s="209">
        <f t="shared" si="194"/>
        <v>0</v>
      </c>
      <c r="O1081" s="348">
        <f t="shared" si="197"/>
        <v>0</v>
      </c>
      <c r="P1081" s="129"/>
      <c r="Q1081" s="347"/>
      <c r="R1081" s="139"/>
      <c r="S1081" s="355">
        <f t="shared" si="198"/>
        <v>0</v>
      </c>
      <c r="T1081" s="209">
        <f t="shared" si="199"/>
        <v>0</v>
      </c>
      <c r="U1081" s="139"/>
      <c r="V1081" s="139"/>
      <c r="W1081" s="140"/>
      <c r="X1081" s="207">
        <f t="shared" si="195"/>
        <v>0</v>
      </c>
    </row>
    <row r="1082" spans="1:24" ht="18.600000000000001" hidden="1" thickBot="1">
      <c r="A1082" s="131">
        <v>399</v>
      </c>
      <c r="B1082" s="49"/>
      <c r="C1082" s="7">
        <v>4214</v>
      </c>
      <c r="D1082" s="9" t="s">
        <v>1163</v>
      </c>
      <c r="E1082" s="378"/>
      <c r="F1082" s="380"/>
      <c r="G1082" s="130"/>
      <c r="H1082" s="130"/>
      <c r="I1082" s="130"/>
      <c r="J1082" s="128" t="str">
        <f t="shared" si="193"/>
        <v/>
      </c>
      <c r="K1082" s="129"/>
      <c r="L1082" s="347"/>
      <c r="M1082" s="139"/>
      <c r="N1082" s="209">
        <f t="shared" si="194"/>
        <v>0</v>
      </c>
      <c r="O1082" s="348">
        <f t="shared" si="197"/>
        <v>0</v>
      </c>
      <c r="P1082" s="129"/>
      <c r="Q1082" s="347"/>
      <c r="R1082" s="139"/>
      <c r="S1082" s="355">
        <f t="shared" si="198"/>
        <v>0</v>
      </c>
      <c r="T1082" s="209">
        <f t="shared" si="199"/>
        <v>0</v>
      </c>
      <c r="U1082" s="139"/>
      <c r="V1082" s="139"/>
      <c r="W1082" s="140"/>
      <c r="X1082" s="207">
        <f t="shared" si="195"/>
        <v>0</v>
      </c>
    </row>
    <row r="1083" spans="1:24" ht="18.600000000000001" hidden="1" thickBot="1">
      <c r="A1083" s="131">
        <v>400</v>
      </c>
      <c r="B1083" s="49"/>
      <c r="C1083" s="7">
        <v>4217</v>
      </c>
      <c r="D1083" s="9" t="s">
        <v>1164</v>
      </c>
      <c r="E1083" s="378"/>
      <c r="F1083" s="380"/>
      <c r="G1083" s="130"/>
      <c r="H1083" s="130"/>
      <c r="I1083" s="130"/>
      <c r="J1083" s="128" t="str">
        <f t="shared" si="193"/>
        <v/>
      </c>
      <c r="K1083" s="129"/>
      <c r="L1083" s="347"/>
      <c r="M1083" s="139"/>
      <c r="N1083" s="209">
        <f t="shared" si="194"/>
        <v>0</v>
      </c>
      <c r="O1083" s="348">
        <f t="shared" si="197"/>
        <v>0</v>
      </c>
      <c r="P1083" s="129"/>
      <c r="Q1083" s="347"/>
      <c r="R1083" s="139"/>
      <c r="S1083" s="355">
        <f t="shared" si="198"/>
        <v>0</v>
      </c>
      <c r="T1083" s="209">
        <f t="shared" si="199"/>
        <v>0</v>
      </c>
      <c r="U1083" s="139"/>
      <c r="V1083" s="139"/>
      <c r="W1083" s="140"/>
      <c r="X1083" s="207">
        <f t="shared" si="195"/>
        <v>0</v>
      </c>
    </row>
    <row r="1084" spans="1:24" ht="18.600000000000001" hidden="1" thickBot="1">
      <c r="A1084" s="131">
        <v>401</v>
      </c>
      <c r="B1084" s="49"/>
      <c r="C1084" s="7">
        <v>4218</v>
      </c>
      <c r="D1084" s="16" t="s">
        <v>1165</v>
      </c>
      <c r="E1084" s="378"/>
      <c r="F1084" s="380"/>
      <c r="G1084" s="130"/>
      <c r="H1084" s="130"/>
      <c r="I1084" s="130"/>
      <c r="J1084" s="128" t="str">
        <f t="shared" si="193"/>
        <v/>
      </c>
      <c r="K1084" s="129"/>
      <c r="L1084" s="347"/>
      <c r="M1084" s="139"/>
      <c r="N1084" s="209">
        <f t="shared" si="194"/>
        <v>0</v>
      </c>
      <c r="O1084" s="348">
        <f t="shared" si="197"/>
        <v>0</v>
      </c>
      <c r="P1084" s="129"/>
      <c r="Q1084" s="347"/>
      <c r="R1084" s="139"/>
      <c r="S1084" s="355">
        <f t="shared" si="198"/>
        <v>0</v>
      </c>
      <c r="T1084" s="209">
        <f t="shared" si="199"/>
        <v>0</v>
      </c>
      <c r="U1084" s="139"/>
      <c r="V1084" s="139"/>
      <c r="W1084" s="140"/>
      <c r="X1084" s="207">
        <f t="shared" si="195"/>
        <v>0</v>
      </c>
    </row>
    <row r="1085" spans="1:24" ht="18.600000000000001" hidden="1" thickBot="1">
      <c r="A1085" s="131">
        <v>402</v>
      </c>
      <c r="B1085" s="49"/>
      <c r="C1085" s="7">
        <v>4219</v>
      </c>
      <c r="D1085" s="29" t="s">
        <v>1166</v>
      </c>
      <c r="E1085" s="378"/>
      <c r="F1085" s="380"/>
      <c r="G1085" s="130"/>
      <c r="H1085" s="130"/>
      <c r="I1085" s="130"/>
      <c r="J1085" s="128" t="str">
        <f t="shared" si="193"/>
        <v/>
      </c>
      <c r="K1085" s="129"/>
      <c r="L1085" s="347"/>
      <c r="M1085" s="139"/>
      <c r="N1085" s="209">
        <f t="shared" si="194"/>
        <v>0</v>
      </c>
      <c r="O1085" s="348">
        <f t="shared" si="197"/>
        <v>0</v>
      </c>
      <c r="P1085" s="129"/>
      <c r="Q1085" s="347"/>
      <c r="R1085" s="139"/>
      <c r="S1085" s="355">
        <f t="shared" si="198"/>
        <v>0</v>
      </c>
      <c r="T1085" s="209">
        <f t="shared" si="199"/>
        <v>0</v>
      </c>
      <c r="U1085" s="139"/>
      <c r="V1085" s="139"/>
      <c r="W1085" s="140"/>
      <c r="X1085" s="207">
        <f t="shared" si="195"/>
        <v>0</v>
      </c>
    </row>
    <row r="1086" spans="1:24" ht="18.600000000000001" hidden="1" thickBot="1">
      <c r="A1086" s="226">
        <v>404</v>
      </c>
      <c r="B1086" s="10">
        <v>4300</v>
      </c>
      <c r="C1086" s="734" t="s">
        <v>1167</v>
      </c>
      <c r="D1086" s="734"/>
      <c r="E1086" s="381">
        <f>SUM(E1087:E1089)</f>
        <v>0</v>
      </c>
      <c r="F1086" s="211">
        <f>SUM(F1087:F1089)</f>
        <v>0</v>
      </c>
      <c r="G1086" s="137">
        <f>SUM(G1087:G1089)</f>
        <v>0</v>
      </c>
      <c r="H1086" s="137">
        <f>SUM(H1087:H1089)</f>
        <v>0</v>
      </c>
      <c r="I1086" s="137">
        <f>SUM(I1087:I1089)</f>
        <v>0</v>
      </c>
      <c r="J1086" s="128" t="str">
        <f t="shared" si="193"/>
        <v/>
      </c>
      <c r="K1086" s="129"/>
      <c r="L1086" s="212">
        <f>SUM(L1087:L1089)</f>
        <v>0</v>
      </c>
      <c r="M1086" s="213">
        <f>SUM(M1087:M1089)</f>
        <v>0</v>
      </c>
      <c r="N1086" s="350">
        <f>SUM(N1087:N1089)</f>
        <v>0</v>
      </c>
      <c r="O1086" s="351">
        <f>SUM(O1087:O1089)</f>
        <v>0</v>
      </c>
      <c r="P1086" s="129"/>
      <c r="Q1086" s="212">
        <f t="shared" ref="Q1086:W1086" si="200">SUM(Q1087:Q1089)</f>
        <v>0</v>
      </c>
      <c r="R1086" s="213">
        <f t="shared" si="200"/>
        <v>0</v>
      </c>
      <c r="S1086" s="213">
        <f t="shared" si="200"/>
        <v>0</v>
      </c>
      <c r="T1086" s="213">
        <f t="shared" si="200"/>
        <v>0</v>
      </c>
      <c r="U1086" s="213">
        <f t="shared" si="200"/>
        <v>0</v>
      </c>
      <c r="V1086" s="213">
        <f t="shared" si="200"/>
        <v>0</v>
      </c>
      <c r="W1086" s="351">
        <f t="shared" si="200"/>
        <v>0</v>
      </c>
      <c r="X1086" s="207">
        <f t="shared" si="195"/>
        <v>0</v>
      </c>
    </row>
    <row r="1087" spans="1:24" ht="18.600000000000001" hidden="1" thickBot="1">
      <c r="A1087" s="226">
        <v>404</v>
      </c>
      <c r="B1087" s="49"/>
      <c r="C1087" s="15">
        <v>4301</v>
      </c>
      <c r="D1087" s="39" t="s">
        <v>1168</v>
      </c>
      <c r="E1087" s="378"/>
      <c r="F1087" s="380"/>
      <c r="G1087" s="130"/>
      <c r="H1087" s="130"/>
      <c r="I1087" s="130"/>
      <c r="J1087" s="128" t="str">
        <f t="shared" si="193"/>
        <v/>
      </c>
      <c r="K1087" s="129"/>
      <c r="L1087" s="347"/>
      <c r="M1087" s="139"/>
      <c r="N1087" s="209">
        <f t="shared" si="194"/>
        <v>0</v>
      </c>
      <c r="O1087" s="348">
        <f t="shared" ref="O1087:O1092" si="201">L1087+M1087-N1087</f>
        <v>0</v>
      </c>
      <c r="P1087" s="129"/>
      <c r="Q1087" s="347"/>
      <c r="R1087" s="139"/>
      <c r="S1087" s="355">
        <f t="shared" ref="S1087:S1092" si="202">+IF(+(L1087+M1087)&gt;=I1087,+M1087,+(+I1087-L1087))</f>
        <v>0</v>
      </c>
      <c r="T1087" s="209">
        <f t="shared" ref="T1087:T1092" si="203">Q1087+R1087-S1087</f>
        <v>0</v>
      </c>
      <c r="U1087" s="139"/>
      <c r="V1087" s="139"/>
      <c r="W1087" s="140"/>
      <c r="X1087" s="207">
        <f t="shared" si="195"/>
        <v>0</v>
      </c>
    </row>
    <row r="1088" spans="1:24" ht="18.600000000000001" hidden="1" thickBot="1">
      <c r="A1088" s="147">
        <v>440</v>
      </c>
      <c r="B1088" s="49"/>
      <c r="C1088" s="7">
        <v>4302</v>
      </c>
      <c r="D1088" s="9" t="s">
        <v>306</v>
      </c>
      <c r="E1088" s="378"/>
      <c r="F1088" s="380"/>
      <c r="G1088" s="130"/>
      <c r="H1088" s="130"/>
      <c r="I1088" s="130"/>
      <c r="J1088" s="128" t="str">
        <f t="shared" si="193"/>
        <v/>
      </c>
      <c r="K1088" s="129"/>
      <c r="L1088" s="347"/>
      <c r="M1088" s="139"/>
      <c r="N1088" s="209">
        <f t="shared" si="194"/>
        <v>0</v>
      </c>
      <c r="O1088" s="348">
        <f t="shared" si="201"/>
        <v>0</v>
      </c>
      <c r="P1088" s="129"/>
      <c r="Q1088" s="347"/>
      <c r="R1088" s="139"/>
      <c r="S1088" s="355">
        <f t="shared" si="202"/>
        <v>0</v>
      </c>
      <c r="T1088" s="209">
        <f t="shared" si="203"/>
        <v>0</v>
      </c>
      <c r="U1088" s="139"/>
      <c r="V1088" s="139"/>
      <c r="W1088" s="140"/>
      <c r="X1088" s="207">
        <f t="shared" si="195"/>
        <v>0</v>
      </c>
    </row>
    <row r="1089" spans="1:24" ht="18.600000000000001" hidden="1" thickBot="1">
      <c r="A1089" s="147">
        <v>450</v>
      </c>
      <c r="B1089" s="49"/>
      <c r="C1089" s="13">
        <v>4309</v>
      </c>
      <c r="D1089" s="19" t="s">
        <v>1170</v>
      </c>
      <c r="E1089" s="378"/>
      <c r="F1089" s="380"/>
      <c r="G1089" s="130"/>
      <c r="H1089" s="130"/>
      <c r="I1089" s="130"/>
      <c r="J1089" s="128" t="str">
        <f t="shared" si="193"/>
        <v/>
      </c>
      <c r="K1089" s="129"/>
      <c r="L1089" s="347"/>
      <c r="M1089" s="139"/>
      <c r="N1089" s="209">
        <f t="shared" si="194"/>
        <v>0</v>
      </c>
      <c r="O1089" s="348">
        <f t="shared" si="201"/>
        <v>0</v>
      </c>
      <c r="P1089" s="129"/>
      <c r="Q1089" s="347"/>
      <c r="R1089" s="139"/>
      <c r="S1089" s="355">
        <f t="shared" si="202"/>
        <v>0</v>
      </c>
      <c r="T1089" s="209">
        <f t="shared" si="203"/>
        <v>0</v>
      </c>
      <c r="U1089" s="139"/>
      <c r="V1089" s="139"/>
      <c r="W1089" s="140"/>
      <c r="X1089" s="207">
        <f t="shared" si="195"/>
        <v>0</v>
      </c>
    </row>
    <row r="1090" spans="1:24" ht="18.600000000000001" hidden="1" thickBot="1">
      <c r="A1090" s="147">
        <v>495</v>
      </c>
      <c r="B1090" s="10">
        <v>4400</v>
      </c>
      <c r="C1090" s="737" t="s">
        <v>1171</v>
      </c>
      <c r="D1090" s="737"/>
      <c r="E1090" s="381"/>
      <c r="F1090" s="384"/>
      <c r="G1090" s="143"/>
      <c r="H1090" s="143"/>
      <c r="I1090" s="130"/>
      <c r="J1090" s="128" t="str">
        <f t="shared" si="193"/>
        <v/>
      </c>
      <c r="K1090" s="129"/>
      <c r="L1090" s="354"/>
      <c r="M1090" s="141"/>
      <c r="N1090" s="213">
        <f t="shared" si="194"/>
        <v>0</v>
      </c>
      <c r="O1090" s="348">
        <f t="shared" si="201"/>
        <v>0</v>
      </c>
      <c r="P1090" s="129"/>
      <c r="Q1090" s="354"/>
      <c r="R1090" s="141"/>
      <c r="S1090" s="355">
        <f t="shared" si="202"/>
        <v>0</v>
      </c>
      <c r="T1090" s="209">
        <f t="shared" si="203"/>
        <v>0</v>
      </c>
      <c r="U1090" s="141"/>
      <c r="V1090" s="141"/>
      <c r="W1090" s="140"/>
      <c r="X1090" s="207">
        <f t="shared" si="195"/>
        <v>0</v>
      </c>
    </row>
    <row r="1091" spans="1:24" ht="18.600000000000001" hidden="1" thickBot="1">
      <c r="A1091" s="148">
        <v>500</v>
      </c>
      <c r="B1091" s="10">
        <v>4500</v>
      </c>
      <c r="C1091" s="735" t="s">
        <v>279</v>
      </c>
      <c r="D1091" s="735"/>
      <c r="E1091" s="381"/>
      <c r="F1091" s="384"/>
      <c r="G1091" s="143"/>
      <c r="H1091" s="143"/>
      <c r="I1091" s="130"/>
      <c r="J1091" s="128" t="str">
        <f t="shared" si="193"/>
        <v/>
      </c>
      <c r="K1091" s="129"/>
      <c r="L1091" s="354"/>
      <c r="M1091" s="141"/>
      <c r="N1091" s="213">
        <f t="shared" si="194"/>
        <v>0</v>
      </c>
      <c r="O1091" s="348">
        <f t="shared" si="201"/>
        <v>0</v>
      </c>
      <c r="P1091" s="129"/>
      <c r="Q1091" s="354"/>
      <c r="R1091" s="141"/>
      <c r="S1091" s="355">
        <f t="shared" si="202"/>
        <v>0</v>
      </c>
      <c r="T1091" s="209">
        <f t="shared" si="203"/>
        <v>0</v>
      </c>
      <c r="U1091" s="141"/>
      <c r="V1091" s="141"/>
      <c r="W1091" s="140"/>
      <c r="X1091" s="207">
        <f t="shared" si="195"/>
        <v>0</v>
      </c>
    </row>
    <row r="1092" spans="1:24" ht="18.600000000000001" hidden="1" thickBot="1">
      <c r="A1092" s="148">
        <v>505</v>
      </c>
      <c r="B1092" s="10">
        <v>4600</v>
      </c>
      <c r="C1092" s="738" t="s">
        <v>1172</v>
      </c>
      <c r="D1092" s="739"/>
      <c r="E1092" s="381"/>
      <c r="F1092" s="384"/>
      <c r="G1092" s="143"/>
      <c r="H1092" s="143"/>
      <c r="I1092" s="130"/>
      <c r="J1092" s="128" t="str">
        <f t="shared" si="193"/>
        <v/>
      </c>
      <c r="K1092" s="129"/>
      <c r="L1092" s="354"/>
      <c r="M1092" s="141"/>
      <c r="N1092" s="213">
        <f t="shared" si="194"/>
        <v>0</v>
      </c>
      <c r="O1092" s="348">
        <f t="shared" si="201"/>
        <v>0</v>
      </c>
      <c r="P1092" s="129"/>
      <c r="Q1092" s="354"/>
      <c r="R1092" s="141"/>
      <c r="S1092" s="355">
        <f t="shared" si="202"/>
        <v>0</v>
      </c>
      <c r="T1092" s="209">
        <f t="shared" si="203"/>
        <v>0</v>
      </c>
      <c r="U1092" s="141"/>
      <c r="V1092" s="141"/>
      <c r="W1092" s="140"/>
      <c r="X1092" s="207">
        <f t="shared" si="195"/>
        <v>0</v>
      </c>
    </row>
    <row r="1093" spans="1:24" ht="18.600000000000001" hidden="1" thickBot="1">
      <c r="A1093" s="148">
        <v>510</v>
      </c>
      <c r="B1093" s="10">
        <v>4900</v>
      </c>
      <c r="C1093" s="730" t="s">
        <v>1205</v>
      </c>
      <c r="D1093" s="730"/>
      <c r="E1093" s="381">
        <f>+E1094+E1095</f>
        <v>0</v>
      </c>
      <c r="F1093" s="211">
        <f>+F1094+F1095</f>
        <v>0</v>
      </c>
      <c r="G1093" s="137">
        <f>+G1094+G1095</f>
        <v>0</v>
      </c>
      <c r="H1093" s="137">
        <f>+H1094+H1095</f>
        <v>0</v>
      </c>
      <c r="I1093" s="137">
        <f>+I1094+I1095</f>
        <v>0</v>
      </c>
      <c r="J1093" s="128" t="str">
        <f t="shared" si="193"/>
        <v/>
      </c>
      <c r="K1093" s="129"/>
      <c r="L1093" s="214"/>
      <c r="M1093" s="225"/>
      <c r="N1093" s="225"/>
      <c r="O1093" s="352"/>
      <c r="P1093" s="129"/>
      <c r="Q1093" s="214"/>
      <c r="R1093" s="225"/>
      <c r="S1093" s="225"/>
      <c r="T1093" s="225"/>
      <c r="U1093" s="225"/>
      <c r="V1093" s="225"/>
      <c r="W1093" s="352"/>
      <c r="X1093" s="207">
        <f t="shared" si="195"/>
        <v>0</v>
      </c>
    </row>
    <row r="1094" spans="1:24" ht="18.600000000000001" hidden="1" thickBot="1">
      <c r="A1094" s="148">
        <v>515</v>
      </c>
      <c r="B1094" s="49"/>
      <c r="C1094" s="15">
        <v>4901</v>
      </c>
      <c r="D1094" s="50" t="s">
        <v>1206</v>
      </c>
      <c r="E1094" s="378"/>
      <c r="F1094" s="380"/>
      <c r="G1094" s="130"/>
      <c r="H1094" s="130"/>
      <c r="I1094" s="130"/>
      <c r="J1094" s="128" t="str">
        <f t="shared" si="193"/>
        <v/>
      </c>
      <c r="K1094" s="129"/>
      <c r="L1094" s="210"/>
      <c r="M1094" s="215"/>
      <c r="N1094" s="215"/>
      <c r="O1094" s="349"/>
      <c r="P1094" s="129"/>
      <c r="Q1094" s="210"/>
      <c r="R1094" s="215"/>
      <c r="S1094" s="215"/>
      <c r="T1094" s="215"/>
      <c r="U1094" s="215"/>
      <c r="V1094" s="215"/>
      <c r="W1094" s="349"/>
      <c r="X1094" s="207">
        <f t="shared" si="195"/>
        <v>0</v>
      </c>
    </row>
    <row r="1095" spans="1:24" ht="18.600000000000001" hidden="1" thickBot="1">
      <c r="A1095" s="148">
        <v>520</v>
      </c>
      <c r="B1095" s="49"/>
      <c r="C1095" s="13">
        <v>4902</v>
      </c>
      <c r="D1095" s="19" t="s">
        <v>1207</v>
      </c>
      <c r="E1095" s="378"/>
      <c r="F1095" s="380"/>
      <c r="G1095" s="130"/>
      <c r="H1095" s="130"/>
      <c r="I1095" s="130"/>
      <c r="J1095" s="128" t="str">
        <f t="shared" si="193"/>
        <v/>
      </c>
      <c r="K1095" s="129"/>
      <c r="L1095" s="210"/>
      <c r="M1095" s="215"/>
      <c r="N1095" s="215"/>
      <c r="O1095" s="349"/>
      <c r="P1095" s="129"/>
      <c r="Q1095" s="210"/>
      <c r="R1095" s="215"/>
      <c r="S1095" s="215"/>
      <c r="T1095" s="215"/>
      <c r="U1095" s="215"/>
      <c r="V1095" s="215"/>
      <c r="W1095" s="349"/>
      <c r="X1095" s="207">
        <f t="shared" si="195"/>
        <v>0</v>
      </c>
    </row>
    <row r="1096" spans="1:24" ht="18.600000000000001" hidden="1" thickBot="1">
      <c r="A1096" s="148">
        <v>525</v>
      </c>
      <c r="B1096" s="51">
        <v>5100</v>
      </c>
      <c r="C1096" s="729" t="s">
        <v>1173</v>
      </c>
      <c r="D1096" s="729"/>
      <c r="E1096" s="425"/>
      <c r="F1096" s="422"/>
      <c r="G1096" s="356"/>
      <c r="H1096" s="356"/>
      <c r="I1096" s="130"/>
      <c r="J1096" s="128" t="str">
        <f t="shared" si="193"/>
        <v/>
      </c>
      <c r="K1096" s="129"/>
      <c r="L1096" s="357"/>
      <c r="M1096" s="358"/>
      <c r="N1096" s="228">
        <f t="shared" si="194"/>
        <v>0</v>
      </c>
      <c r="O1096" s="348">
        <f>L1096+M1096-N1096</f>
        <v>0</v>
      </c>
      <c r="P1096" s="129"/>
      <c r="Q1096" s="357"/>
      <c r="R1096" s="358"/>
      <c r="S1096" s="355">
        <f>+IF(+(L1096+M1096)&gt;=I1096,+M1096,+(+I1096-L1096))</f>
        <v>0</v>
      </c>
      <c r="T1096" s="209">
        <f>Q1096+R1096-S1096</f>
        <v>0</v>
      </c>
      <c r="U1096" s="358"/>
      <c r="V1096" s="358"/>
      <c r="W1096" s="140"/>
      <c r="X1096" s="207">
        <f t="shared" si="195"/>
        <v>0</v>
      </c>
    </row>
    <row r="1097" spans="1:24" ht="18.600000000000001" hidden="1" thickBot="1">
      <c r="A1097" s="147">
        <v>635</v>
      </c>
      <c r="B1097" s="51">
        <v>5200</v>
      </c>
      <c r="C1097" s="740" t="s">
        <v>1174</v>
      </c>
      <c r="D1097" s="740"/>
      <c r="E1097" s="425">
        <f>SUM(E1098:E1104)</f>
        <v>0</v>
      </c>
      <c r="F1097" s="423">
        <f>SUM(F1098:F1104)</f>
        <v>0</v>
      </c>
      <c r="G1097" s="359">
        <f>SUM(G1098:G1104)</f>
        <v>0</v>
      </c>
      <c r="H1097" s="359">
        <f>SUM(H1098:H1104)</f>
        <v>0</v>
      </c>
      <c r="I1097" s="359">
        <f>SUM(I1098:I1104)</f>
        <v>0</v>
      </c>
      <c r="J1097" s="128" t="str">
        <f t="shared" si="193"/>
        <v/>
      </c>
      <c r="K1097" s="129"/>
      <c r="L1097" s="227">
        <f>SUM(L1098:L1104)</f>
        <v>0</v>
      </c>
      <c r="M1097" s="228">
        <f>SUM(M1098:M1104)</f>
        <v>0</v>
      </c>
      <c r="N1097" s="360">
        <f>SUM(N1098:N1104)</f>
        <v>0</v>
      </c>
      <c r="O1097" s="361">
        <f>SUM(O1098:O1104)</f>
        <v>0</v>
      </c>
      <c r="P1097" s="129"/>
      <c r="Q1097" s="227">
        <f t="shared" ref="Q1097:W1097" si="204">SUM(Q1098:Q1104)</f>
        <v>0</v>
      </c>
      <c r="R1097" s="228">
        <f t="shared" si="204"/>
        <v>0</v>
      </c>
      <c r="S1097" s="228">
        <f t="shared" si="204"/>
        <v>0</v>
      </c>
      <c r="T1097" s="228">
        <f t="shared" si="204"/>
        <v>0</v>
      </c>
      <c r="U1097" s="228">
        <f t="shared" si="204"/>
        <v>0</v>
      </c>
      <c r="V1097" s="228">
        <f t="shared" si="204"/>
        <v>0</v>
      </c>
      <c r="W1097" s="361">
        <f t="shared" si="204"/>
        <v>0</v>
      </c>
      <c r="X1097" s="207">
        <f t="shared" si="195"/>
        <v>0</v>
      </c>
    </row>
    <row r="1098" spans="1:24" ht="18.600000000000001" hidden="1" thickBot="1">
      <c r="A1098" s="148">
        <v>640</v>
      </c>
      <c r="B1098" s="52"/>
      <c r="C1098" s="53">
        <v>5201</v>
      </c>
      <c r="D1098" s="54" t="s">
        <v>1175</v>
      </c>
      <c r="E1098" s="426"/>
      <c r="F1098" s="424"/>
      <c r="G1098" s="362"/>
      <c r="H1098" s="362"/>
      <c r="I1098" s="130"/>
      <c r="J1098" s="128" t="str">
        <f t="shared" si="193"/>
        <v/>
      </c>
      <c r="K1098" s="129"/>
      <c r="L1098" s="363"/>
      <c r="M1098" s="364"/>
      <c r="N1098" s="231">
        <f t="shared" si="194"/>
        <v>0</v>
      </c>
      <c r="O1098" s="348">
        <f t="shared" ref="O1098:O1104" si="205">L1098+M1098-N1098</f>
        <v>0</v>
      </c>
      <c r="P1098" s="129"/>
      <c r="Q1098" s="363"/>
      <c r="R1098" s="364"/>
      <c r="S1098" s="355">
        <f t="shared" ref="S1098:S1104" si="206">+IF(+(L1098+M1098)&gt;=I1098,+M1098,+(+I1098-L1098))</f>
        <v>0</v>
      </c>
      <c r="T1098" s="209">
        <f t="shared" ref="T1098:T1104" si="207">Q1098+R1098-S1098</f>
        <v>0</v>
      </c>
      <c r="U1098" s="364"/>
      <c r="V1098" s="364"/>
      <c r="W1098" s="140"/>
      <c r="X1098" s="207">
        <f t="shared" si="195"/>
        <v>0</v>
      </c>
    </row>
    <row r="1099" spans="1:24" ht="18.600000000000001" hidden="1" thickBot="1">
      <c r="A1099" s="148">
        <v>645</v>
      </c>
      <c r="B1099" s="52"/>
      <c r="C1099" s="55">
        <v>5202</v>
      </c>
      <c r="D1099" s="56" t="s">
        <v>1176</v>
      </c>
      <c r="E1099" s="426"/>
      <c r="F1099" s="424"/>
      <c r="G1099" s="362"/>
      <c r="H1099" s="362"/>
      <c r="I1099" s="130"/>
      <c r="J1099" s="128" t="str">
        <f t="shared" si="193"/>
        <v/>
      </c>
      <c r="K1099" s="129"/>
      <c r="L1099" s="363"/>
      <c r="M1099" s="364"/>
      <c r="N1099" s="231">
        <f t="shared" si="194"/>
        <v>0</v>
      </c>
      <c r="O1099" s="348">
        <f t="shared" si="205"/>
        <v>0</v>
      </c>
      <c r="P1099" s="129"/>
      <c r="Q1099" s="363"/>
      <c r="R1099" s="364"/>
      <c r="S1099" s="355">
        <f t="shared" si="206"/>
        <v>0</v>
      </c>
      <c r="T1099" s="209">
        <f t="shared" si="207"/>
        <v>0</v>
      </c>
      <c r="U1099" s="364"/>
      <c r="V1099" s="364"/>
      <c r="W1099" s="140"/>
      <c r="X1099" s="207">
        <f t="shared" si="195"/>
        <v>0</v>
      </c>
    </row>
    <row r="1100" spans="1:24" ht="18.600000000000001" hidden="1" thickBot="1">
      <c r="A1100" s="148">
        <v>650</v>
      </c>
      <c r="B1100" s="52"/>
      <c r="C1100" s="55">
        <v>5203</v>
      </c>
      <c r="D1100" s="56" t="s">
        <v>155</v>
      </c>
      <c r="E1100" s="426"/>
      <c r="F1100" s="424"/>
      <c r="G1100" s="362"/>
      <c r="H1100" s="362"/>
      <c r="I1100" s="130"/>
      <c r="J1100" s="128" t="str">
        <f t="shared" si="193"/>
        <v/>
      </c>
      <c r="K1100" s="129"/>
      <c r="L1100" s="363"/>
      <c r="M1100" s="364"/>
      <c r="N1100" s="231">
        <f t="shared" si="194"/>
        <v>0</v>
      </c>
      <c r="O1100" s="348">
        <f t="shared" si="205"/>
        <v>0</v>
      </c>
      <c r="P1100" s="129"/>
      <c r="Q1100" s="363"/>
      <c r="R1100" s="364"/>
      <c r="S1100" s="355">
        <f t="shared" si="206"/>
        <v>0</v>
      </c>
      <c r="T1100" s="209">
        <f t="shared" si="207"/>
        <v>0</v>
      </c>
      <c r="U1100" s="364"/>
      <c r="V1100" s="364"/>
      <c r="W1100" s="140"/>
      <c r="X1100" s="207">
        <f t="shared" si="195"/>
        <v>0</v>
      </c>
    </row>
    <row r="1101" spans="1:24" ht="18.600000000000001" hidden="1" thickBot="1">
      <c r="A1101" s="147">
        <v>655</v>
      </c>
      <c r="B1101" s="52"/>
      <c r="C1101" s="55">
        <v>5204</v>
      </c>
      <c r="D1101" s="56" t="s">
        <v>156</v>
      </c>
      <c r="E1101" s="426"/>
      <c r="F1101" s="424"/>
      <c r="G1101" s="362"/>
      <c r="H1101" s="362"/>
      <c r="I1101" s="130"/>
      <c r="J1101" s="128" t="str">
        <f t="shared" si="193"/>
        <v/>
      </c>
      <c r="K1101" s="129"/>
      <c r="L1101" s="363"/>
      <c r="M1101" s="364"/>
      <c r="N1101" s="231">
        <f t="shared" si="194"/>
        <v>0</v>
      </c>
      <c r="O1101" s="348">
        <f t="shared" si="205"/>
        <v>0</v>
      </c>
      <c r="P1101" s="129"/>
      <c r="Q1101" s="363"/>
      <c r="R1101" s="364"/>
      <c r="S1101" s="355">
        <f t="shared" si="206"/>
        <v>0</v>
      </c>
      <c r="T1101" s="209">
        <f t="shared" si="207"/>
        <v>0</v>
      </c>
      <c r="U1101" s="364"/>
      <c r="V1101" s="364"/>
      <c r="W1101" s="140"/>
      <c r="X1101" s="207">
        <f t="shared" si="195"/>
        <v>0</v>
      </c>
    </row>
    <row r="1102" spans="1:24" ht="18.600000000000001" hidden="1" thickBot="1">
      <c r="A1102" s="147">
        <v>665</v>
      </c>
      <c r="B1102" s="52"/>
      <c r="C1102" s="55">
        <v>5205</v>
      </c>
      <c r="D1102" s="56" t="s">
        <v>157</v>
      </c>
      <c r="E1102" s="426"/>
      <c r="F1102" s="424"/>
      <c r="G1102" s="362"/>
      <c r="H1102" s="362"/>
      <c r="I1102" s="130"/>
      <c r="J1102" s="128" t="str">
        <f t="shared" si="193"/>
        <v/>
      </c>
      <c r="K1102" s="129"/>
      <c r="L1102" s="363"/>
      <c r="M1102" s="364"/>
      <c r="N1102" s="231">
        <f t="shared" si="194"/>
        <v>0</v>
      </c>
      <c r="O1102" s="348">
        <f t="shared" si="205"/>
        <v>0</v>
      </c>
      <c r="P1102" s="129"/>
      <c r="Q1102" s="363"/>
      <c r="R1102" s="364"/>
      <c r="S1102" s="355">
        <f t="shared" si="206"/>
        <v>0</v>
      </c>
      <c r="T1102" s="209">
        <f t="shared" si="207"/>
        <v>0</v>
      </c>
      <c r="U1102" s="364"/>
      <c r="V1102" s="364"/>
      <c r="W1102" s="140"/>
      <c r="X1102" s="207">
        <f t="shared" si="195"/>
        <v>0</v>
      </c>
    </row>
    <row r="1103" spans="1:24" ht="18.600000000000001" hidden="1" thickBot="1">
      <c r="A1103" s="147">
        <v>675</v>
      </c>
      <c r="B1103" s="52"/>
      <c r="C1103" s="55">
        <v>5206</v>
      </c>
      <c r="D1103" s="56" t="s">
        <v>158</v>
      </c>
      <c r="E1103" s="426"/>
      <c r="F1103" s="424"/>
      <c r="G1103" s="362"/>
      <c r="H1103" s="362"/>
      <c r="I1103" s="130"/>
      <c r="J1103" s="128" t="str">
        <f t="shared" si="193"/>
        <v/>
      </c>
      <c r="K1103" s="129"/>
      <c r="L1103" s="363"/>
      <c r="M1103" s="364"/>
      <c r="N1103" s="231">
        <f t="shared" si="194"/>
        <v>0</v>
      </c>
      <c r="O1103" s="348">
        <f t="shared" si="205"/>
        <v>0</v>
      </c>
      <c r="P1103" s="129"/>
      <c r="Q1103" s="363"/>
      <c r="R1103" s="364"/>
      <c r="S1103" s="355">
        <f t="shared" si="206"/>
        <v>0</v>
      </c>
      <c r="T1103" s="209">
        <f t="shared" si="207"/>
        <v>0</v>
      </c>
      <c r="U1103" s="364"/>
      <c r="V1103" s="364"/>
      <c r="W1103" s="140"/>
      <c r="X1103" s="207">
        <f t="shared" si="195"/>
        <v>0</v>
      </c>
    </row>
    <row r="1104" spans="1:24" ht="18.600000000000001" hidden="1" thickBot="1">
      <c r="A1104" s="147">
        <v>685</v>
      </c>
      <c r="B1104" s="52"/>
      <c r="C1104" s="57">
        <v>5219</v>
      </c>
      <c r="D1104" s="58" t="s">
        <v>159</v>
      </c>
      <c r="E1104" s="426"/>
      <c r="F1104" s="424"/>
      <c r="G1104" s="362"/>
      <c r="H1104" s="362"/>
      <c r="I1104" s="130"/>
      <c r="J1104" s="128" t="str">
        <f t="shared" si="193"/>
        <v/>
      </c>
      <c r="K1104" s="129"/>
      <c r="L1104" s="363"/>
      <c r="M1104" s="364"/>
      <c r="N1104" s="231">
        <f t="shared" si="194"/>
        <v>0</v>
      </c>
      <c r="O1104" s="348">
        <f t="shared" si="205"/>
        <v>0</v>
      </c>
      <c r="P1104" s="129"/>
      <c r="Q1104" s="363"/>
      <c r="R1104" s="364"/>
      <c r="S1104" s="355">
        <f t="shared" si="206"/>
        <v>0</v>
      </c>
      <c r="T1104" s="209">
        <f t="shared" si="207"/>
        <v>0</v>
      </c>
      <c r="U1104" s="364"/>
      <c r="V1104" s="364"/>
      <c r="W1104" s="140"/>
      <c r="X1104" s="207">
        <f t="shared" si="195"/>
        <v>0</v>
      </c>
    </row>
    <row r="1105" spans="1:24" ht="18.600000000000001" hidden="1" thickBot="1">
      <c r="A1105" s="148">
        <v>690</v>
      </c>
      <c r="B1105" s="51">
        <v>5300</v>
      </c>
      <c r="C1105" s="728" t="s">
        <v>160</v>
      </c>
      <c r="D1105" s="728"/>
      <c r="E1105" s="425">
        <f>SUM(E1106:E1107)</f>
        <v>0</v>
      </c>
      <c r="F1105" s="423">
        <f>SUM(F1106:F1107)</f>
        <v>0</v>
      </c>
      <c r="G1105" s="359">
        <f>SUM(G1106:G1107)</f>
        <v>0</v>
      </c>
      <c r="H1105" s="359">
        <f>SUM(H1106:H1107)</f>
        <v>0</v>
      </c>
      <c r="I1105" s="359">
        <f>SUM(I1106:I1107)</f>
        <v>0</v>
      </c>
      <c r="J1105" s="128" t="str">
        <f t="shared" si="193"/>
        <v/>
      </c>
      <c r="K1105" s="129"/>
      <c r="L1105" s="227">
        <f>SUM(L1106:L1107)</f>
        <v>0</v>
      </c>
      <c r="M1105" s="228">
        <f>SUM(M1106:M1107)</f>
        <v>0</v>
      </c>
      <c r="N1105" s="360">
        <f>SUM(N1106:N1107)</f>
        <v>0</v>
      </c>
      <c r="O1105" s="361">
        <f>SUM(O1106:O1107)</f>
        <v>0</v>
      </c>
      <c r="P1105" s="129"/>
      <c r="Q1105" s="227">
        <f t="shared" ref="Q1105:W1105" si="208">SUM(Q1106:Q1107)</f>
        <v>0</v>
      </c>
      <c r="R1105" s="228">
        <f t="shared" si="208"/>
        <v>0</v>
      </c>
      <c r="S1105" s="228">
        <f t="shared" si="208"/>
        <v>0</v>
      </c>
      <c r="T1105" s="228">
        <f t="shared" si="208"/>
        <v>0</v>
      </c>
      <c r="U1105" s="228">
        <f t="shared" si="208"/>
        <v>0</v>
      </c>
      <c r="V1105" s="228">
        <f t="shared" si="208"/>
        <v>0</v>
      </c>
      <c r="W1105" s="361">
        <f t="shared" si="208"/>
        <v>0</v>
      </c>
      <c r="X1105" s="207">
        <f t="shared" si="195"/>
        <v>0</v>
      </c>
    </row>
    <row r="1106" spans="1:24" ht="18.600000000000001" hidden="1" thickBot="1">
      <c r="A1106" s="148">
        <v>695</v>
      </c>
      <c r="B1106" s="52"/>
      <c r="C1106" s="53">
        <v>5301</v>
      </c>
      <c r="D1106" s="54" t="s">
        <v>695</v>
      </c>
      <c r="E1106" s="426"/>
      <c r="F1106" s="424"/>
      <c r="G1106" s="362"/>
      <c r="H1106" s="362"/>
      <c r="I1106" s="130"/>
      <c r="J1106" s="128" t="str">
        <f t="shared" si="193"/>
        <v/>
      </c>
      <c r="K1106" s="129"/>
      <c r="L1106" s="363"/>
      <c r="M1106" s="364"/>
      <c r="N1106" s="231">
        <f t="shared" si="194"/>
        <v>0</v>
      </c>
      <c r="O1106" s="348">
        <f>L1106+M1106-N1106</f>
        <v>0</v>
      </c>
      <c r="P1106" s="129"/>
      <c r="Q1106" s="363"/>
      <c r="R1106" s="364"/>
      <c r="S1106" s="355">
        <f>+IF(+(L1106+M1106)&gt;=I1106,+M1106,+(+I1106-L1106))</f>
        <v>0</v>
      </c>
      <c r="T1106" s="209">
        <f>Q1106+R1106-S1106</f>
        <v>0</v>
      </c>
      <c r="U1106" s="364"/>
      <c r="V1106" s="364"/>
      <c r="W1106" s="140"/>
      <c r="X1106" s="207">
        <f t="shared" si="195"/>
        <v>0</v>
      </c>
    </row>
    <row r="1107" spans="1:24" ht="18.600000000000001" hidden="1" thickBot="1">
      <c r="A1107" s="147">
        <v>700</v>
      </c>
      <c r="B1107" s="52"/>
      <c r="C1107" s="57">
        <v>5309</v>
      </c>
      <c r="D1107" s="58" t="s">
        <v>161</v>
      </c>
      <c r="E1107" s="426"/>
      <c r="F1107" s="424"/>
      <c r="G1107" s="362"/>
      <c r="H1107" s="362"/>
      <c r="I1107" s="130"/>
      <c r="J1107" s="128" t="str">
        <f t="shared" si="193"/>
        <v/>
      </c>
      <c r="K1107" s="129"/>
      <c r="L1107" s="363"/>
      <c r="M1107" s="364"/>
      <c r="N1107" s="231">
        <f t="shared" si="194"/>
        <v>0</v>
      </c>
      <c r="O1107" s="348">
        <f>L1107+M1107-N1107</f>
        <v>0</v>
      </c>
      <c r="P1107" s="129"/>
      <c r="Q1107" s="363"/>
      <c r="R1107" s="364"/>
      <c r="S1107" s="355">
        <f>+IF(+(L1107+M1107)&gt;=I1107,+M1107,+(+I1107-L1107))</f>
        <v>0</v>
      </c>
      <c r="T1107" s="209">
        <f>Q1107+R1107-S1107</f>
        <v>0</v>
      </c>
      <c r="U1107" s="364"/>
      <c r="V1107" s="364"/>
      <c r="W1107" s="140"/>
      <c r="X1107" s="207">
        <f t="shared" si="195"/>
        <v>0</v>
      </c>
    </row>
    <row r="1108" spans="1:24" ht="18.600000000000001" hidden="1" thickBot="1">
      <c r="A1108" s="147">
        <v>710</v>
      </c>
      <c r="B1108" s="51">
        <v>5400</v>
      </c>
      <c r="C1108" s="729" t="s">
        <v>252</v>
      </c>
      <c r="D1108" s="729"/>
      <c r="E1108" s="425"/>
      <c r="F1108" s="422"/>
      <c r="G1108" s="356"/>
      <c r="H1108" s="356"/>
      <c r="I1108" s="130"/>
      <c r="J1108" s="128" t="str">
        <f t="shared" si="193"/>
        <v/>
      </c>
      <c r="K1108" s="129"/>
      <c r="L1108" s="357"/>
      <c r="M1108" s="358"/>
      <c r="N1108" s="228">
        <f t="shared" si="194"/>
        <v>0</v>
      </c>
      <c r="O1108" s="348">
        <f>L1108+M1108-N1108</f>
        <v>0</v>
      </c>
      <c r="P1108" s="129"/>
      <c r="Q1108" s="357"/>
      <c r="R1108" s="358"/>
      <c r="S1108" s="355">
        <f>+IF(+(L1108+M1108)&gt;=I1108,+M1108,+(+I1108-L1108))</f>
        <v>0</v>
      </c>
      <c r="T1108" s="209">
        <f>Q1108+R1108-S1108</f>
        <v>0</v>
      </c>
      <c r="U1108" s="358"/>
      <c r="V1108" s="358"/>
      <c r="W1108" s="140"/>
      <c r="X1108" s="207">
        <f t="shared" si="195"/>
        <v>0</v>
      </c>
    </row>
    <row r="1109" spans="1:24" ht="18.600000000000001" hidden="1" thickBot="1">
      <c r="A1109" s="148">
        <v>715</v>
      </c>
      <c r="B1109" s="10">
        <v>5500</v>
      </c>
      <c r="C1109" s="730" t="s">
        <v>253</v>
      </c>
      <c r="D1109" s="730"/>
      <c r="E1109" s="381">
        <f>SUM(E1110:E1113)</f>
        <v>0</v>
      </c>
      <c r="F1109" s="211">
        <f>SUM(F1110:F1113)</f>
        <v>0</v>
      </c>
      <c r="G1109" s="137">
        <f>SUM(G1110:G1113)</f>
        <v>0</v>
      </c>
      <c r="H1109" s="137">
        <f>SUM(H1110:H1113)</f>
        <v>0</v>
      </c>
      <c r="I1109" s="137">
        <f>SUM(I1110:I1113)</f>
        <v>0</v>
      </c>
      <c r="J1109" s="128" t="str">
        <f t="shared" si="193"/>
        <v/>
      </c>
      <c r="K1109" s="129"/>
      <c r="L1109" s="212">
        <f>SUM(L1110:L1113)</f>
        <v>0</v>
      </c>
      <c r="M1109" s="213">
        <f>SUM(M1110:M1113)</f>
        <v>0</v>
      </c>
      <c r="N1109" s="350">
        <f>SUM(N1110:N1113)</f>
        <v>0</v>
      </c>
      <c r="O1109" s="351">
        <f>SUM(O1110:O1113)</f>
        <v>0</v>
      </c>
      <c r="P1109" s="129"/>
      <c r="Q1109" s="212">
        <f t="shared" ref="Q1109:W1109" si="209">SUM(Q1110:Q1113)</f>
        <v>0</v>
      </c>
      <c r="R1109" s="213">
        <f t="shared" si="209"/>
        <v>0</v>
      </c>
      <c r="S1109" s="213">
        <f t="shared" si="209"/>
        <v>0</v>
      </c>
      <c r="T1109" s="213">
        <f t="shared" si="209"/>
        <v>0</v>
      </c>
      <c r="U1109" s="213">
        <f t="shared" si="209"/>
        <v>0</v>
      </c>
      <c r="V1109" s="213">
        <f t="shared" si="209"/>
        <v>0</v>
      </c>
      <c r="W1109" s="351">
        <f t="shared" si="209"/>
        <v>0</v>
      </c>
      <c r="X1109" s="207">
        <f t="shared" si="195"/>
        <v>0</v>
      </c>
    </row>
    <row r="1110" spans="1:24" ht="18.600000000000001" hidden="1" thickBot="1">
      <c r="A1110" s="148">
        <v>720</v>
      </c>
      <c r="B1110" s="49"/>
      <c r="C1110" s="15">
        <v>5501</v>
      </c>
      <c r="D1110" s="39" t="s">
        <v>254</v>
      </c>
      <c r="E1110" s="378"/>
      <c r="F1110" s="380"/>
      <c r="G1110" s="130"/>
      <c r="H1110" s="130"/>
      <c r="I1110" s="130"/>
      <c r="J1110" s="128" t="str">
        <f t="shared" si="193"/>
        <v/>
      </c>
      <c r="K1110" s="129"/>
      <c r="L1110" s="347"/>
      <c r="M1110" s="139"/>
      <c r="N1110" s="209">
        <f t="shared" si="194"/>
        <v>0</v>
      </c>
      <c r="O1110" s="348">
        <f>L1110+M1110-N1110</f>
        <v>0</v>
      </c>
      <c r="P1110" s="129"/>
      <c r="Q1110" s="347"/>
      <c r="R1110" s="139"/>
      <c r="S1110" s="355">
        <f>+IF(+(L1110+M1110)&gt;=I1110,+M1110,+(+I1110-L1110))</f>
        <v>0</v>
      </c>
      <c r="T1110" s="209">
        <f>Q1110+R1110-S1110</f>
        <v>0</v>
      </c>
      <c r="U1110" s="139"/>
      <c r="V1110" s="139"/>
      <c r="W1110" s="140"/>
      <c r="X1110" s="207">
        <f t="shared" si="195"/>
        <v>0</v>
      </c>
    </row>
    <row r="1111" spans="1:24" ht="18.600000000000001" hidden="1" thickBot="1">
      <c r="A1111" s="148">
        <v>725</v>
      </c>
      <c r="B1111" s="49"/>
      <c r="C1111" s="7">
        <v>5502</v>
      </c>
      <c r="D1111" s="16" t="s">
        <v>255</v>
      </c>
      <c r="E1111" s="378"/>
      <c r="F1111" s="380"/>
      <c r="G1111" s="130"/>
      <c r="H1111" s="130"/>
      <c r="I1111" s="130"/>
      <c r="J1111" s="128" t="str">
        <f t="shared" si="193"/>
        <v/>
      </c>
      <c r="K1111" s="129"/>
      <c r="L1111" s="347"/>
      <c r="M1111" s="139"/>
      <c r="N1111" s="209">
        <f t="shared" si="194"/>
        <v>0</v>
      </c>
      <c r="O1111" s="348">
        <f>L1111+M1111-N1111</f>
        <v>0</v>
      </c>
      <c r="P1111" s="129"/>
      <c r="Q1111" s="347"/>
      <c r="R1111" s="139"/>
      <c r="S1111" s="355">
        <f>+IF(+(L1111+M1111)&gt;=I1111,+M1111,+(+I1111-L1111))</f>
        <v>0</v>
      </c>
      <c r="T1111" s="209">
        <f>Q1111+R1111-S1111</f>
        <v>0</v>
      </c>
      <c r="U1111" s="139"/>
      <c r="V1111" s="139"/>
      <c r="W1111" s="140"/>
      <c r="X1111" s="207">
        <f t="shared" si="195"/>
        <v>0</v>
      </c>
    </row>
    <row r="1112" spans="1:24" ht="18.600000000000001" hidden="1" thickBot="1">
      <c r="A1112" s="148">
        <v>730</v>
      </c>
      <c r="B1112" s="49"/>
      <c r="C1112" s="7">
        <v>5503</v>
      </c>
      <c r="D1112" s="9" t="s">
        <v>256</v>
      </c>
      <c r="E1112" s="378"/>
      <c r="F1112" s="380"/>
      <c r="G1112" s="130"/>
      <c r="H1112" s="130"/>
      <c r="I1112" s="130"/>
      <c r="J1112" s="128" t="str">
        <f t="shared" si="193"/>
        <v/>
      </c>
      <c r="K1112" s="129"/>
      <c r="L1112" s="347"/>
      <c r="M1112" s="139"/>
      <c r="N1112" s="209">
        <f t="shared" si="194"/>
        <v>0</v>
      </c>
      <c r="O1112" s="348">
        <f>L1112+M1112-N1112</f>
        <v>0</v>
      </c>
      <c r="P1112" s="129"/>
      <c r="Q1112" s="347"/>
      <c r="R1112" s="139"/>
      <c r="S1112" s="355">
        <f>+IF(+(L1112+M1112)&gt;=I1112,+M1112,+(+I1112-L1112))</f>
        <v>0</v>
      </c>
      <c r="T1112" s="209">
        <f>Q1112+R1112-S1112</f>
        <v>0</v>
      </c>
      <c r="U1112" s="139"/>
      <c r="V1112" s="139"/>
      <c r="W1112" s="140"/>
      <c r="X1112" s="207">
        <f t="shared" si="195"/>
        <v>0</v>
      </c>
    </row>
    <row r="1113" spans="1:24" ht="18.600000000000001" hidden="1" thickBot="1">
      <c r="A1113" s="148">
        <v>735</v>
      </c>
      <c r="B1113" s="49"/>
      <c r="C1113" s="7">
        <v>5504</v>
      </c>
      <c r="D1113" s="16" t="s">
        <v>257</v>
      </c>
      <c r="E1113" s="378"/>
      <c r="F1113" s="380"/>
      <c r="G1113" s="130"/>
      <c r="H1113" s="130"/>
      <c r="I1113" s="130"/>
      <c r="J1113" s="128" t="str">
        <f t="shared" si="193"/>
        <v/>
      </c>
      <c r="K1113" s="129"/>
      <c r="L1113" s="347"/>
      <c r="M1113" s="139"/>
      <c r="N1113" s="209">
        <f t="shared" si="194"/>
        <v>0</v>
      </c>
      <c r="O1113" s="348">
        <f>L1113+M1113-N1113</f>
        <v>0</v>
      </c>
      <c r="P1113" s="129"/>
      <c r="Q1113" s="347"/>
      <c r="R1113" s="139"/>
      <c r="S1113" s="355">
        <f>+IF(+(L1113+M1113)&gt;=I1113,+M1113,+(+I1113-L1113))</f>
        <v>0</v>
      </c>
      <c r="T1113" s="209">
        <f>Q1113+R1113-S1113</f>
        <v>0</v>
      </c>
      <c r="U1113" s="139"/>
      <c r="V1113" s="139"/>
      <c r="W1113" s="140"/>
      <c r="X1113" s="207">
        <f t="shared" si="195"/>
        <v>0</v>
      </c>
    </row>
    <row r="1114" spans="1:24" ht="18.600000000000001" hidden="1" thickBot="1">
      <c r="A1114" s="148">
        <v>740</v>
      </c>
      <c r="B1114" s="51">
        <v>5700</v>
      </c>
      <c r="C1114" s="731" t="s">
        <v>258</v>
      </c>
      <c r="D1114" s="732"/>
      <c r="E1114" s="425">
        <f>SUM(E1115:E1117)</f>
        <v>0</v>
      </c>
      <c r="F1114" s="423">
        <f>SUM(F1115:F1117)</f>
        <v>0</v>
      </c>
      <c r="G1114" s="359">
        <f>SUM(G1115:G1117)</f>
        <v>0</v>
      </c>
      <c r="H1114" s="359">
        <f>SUM(H1115:H1117)</f>
        <v>0</v>
      </c>
      <c r="I1114" s="359">
        <f>SUM(I1115:I1117)</f>
        <v>0</v>
      </c>
      <c r="J1114" s="128" t="str">
        <f t="shared" si="193"/>
        <v/>
      </c>
      <c r="K1114" s="129"/>
      <c r="L1114" s="227">
        <f>SUM(L1115:L1117)</f>
        <v>0</v>
      </c>
      <c r="M1114" s="228">
        <f>SUM(M1115:M1117)</f>
        <v>0</v>
      </c>
      <c r="N1114" s="360">
        <f>SUM(N1115:N1116)</f>
        <v>0</v>
      </c>
      <c r="O1114" s="361">
        <f>SUM(O1115:O1117)</f>
        <v>0</v>
      </c>
      <c r="P1114" s="129"/>
      <c r="Q1114" s="227">
        <f>SUM(Q1115:Q1117)</f>
        <v>0</v>
      </c>
      <c r="R1114" s="228">
        <f>SUM(R1115:R1117)</f>
        <v>0</v>
      </c>
      <c r="S1114" s="228">
        <f>SUM(S1115:S1117)</f>
        <v>0</v>
      </c>
      <c r="T1114" s="228">
        <f>SUM(T1115:T1117)</f>
        <v>0</v>
      </c>
      <c r="U1114" s="228">
        <f>SUM(U1115:U1117)</f>
        <v>0</v>
      </c>
      <c r="V1114" s="228">
        <f>SUM(V1115:V1116)</f>
        <v>0</v>
      </c>
      <c r="W1114" s="361">
        <f>SUM(W1115:W1117)</f>
        <v>0</v>
      </c>
      <c r="X1114" s="207">
        <f t="shared" si="195"/>
        <v>0</v>
      </c>
    </row>
    <row r="1115" spans="1:24" ht="18.600000000000001" hidden="1" thickBot="1">
      <c r="A1115" s="148">
        <v>745</v>
      </c>
      <c r="B1115" s="52"/>
      <c r="C1115" s="53">
        <v>5701</v>
      </c>
      <c r="D1115" s="54" t="s">
        <v>259</v>
      </c>
      <c r="E1115" s="426"/>
      <c r="F1115" s="424"/>
      <c r="G1115" s="362"/>
      <c r="H1115" s="362"/>
      <c r="I1115" s="130"/>
      <c r="J1115" s="128" t="str">
        <f t="shared" si="193"/>
        <v/>
      </c>
      <c r="K1115" s="129"/>
      <c r="L1115" s="363"/>
      <c r="M1115" s="364"/>
      <c r="N1115" s="231">
        <f t="shared" si="194"/>
        <v>0</v>
      </c>
      <c r="O1115" s="348">
        <f>L1115+M1115-N1115</f>
        <v>0</v>
      </c>
      <c r="P1115" s="129"/>
      <c r="Q1115" s="363"/>
      <c r="R1115" s="364"/>
      <c r="S1115" s="355">
        <f>+IF(+(L1115+M1115)&gt;=I1115,+M1115,+(+I1115-L1115))</f>
        <v>0</v>
      </c>
      <c r="T1115" s="209">
        <f>Q1115+R1115-S1115</f>
        <v>0</v>
      </c>
      <c r="U1115" s="364"/>
      <c r="V1115" s="364"/>
      <c r="W1115" s="140"/>
      <c r="X1115" s="207">
        <f t="shared" si="195"/>
        <v>0</v>
      </c>
    </row>
    <row r="1116" spans="1:24" ht="18.600000000000001" hidden="1" thickBot="1">
      <c r="A1116" s="147">
        <v>750</v>
      </c>
      <c r="B1116" s="52"/>
      <c r="C1116" s="57">
        <v>5702</v>
      </c>
      <c r="D1116" s="58" t="s">
        <v>260</v>
      </c>
      <c r="E1116" s="426"/>
      <c r="F1116" s="424"/>
      <c r="G1116" s="362"/>
      <c r="H1116" s="362"/>
      <c r="I1116" s="130"/>
      <c r="J1116" s="128" t="str">
        <f t="shared" si="193"/>
        <v/>
      </c>
      <c r="K1116" s="129"/>
      <c r="L1116" s="363"/>
      <c r="M1116" s="364"/>
      <c r="N1116" s="231">
        <f t="shared" si="194"/>
        <v>0</v>
      </c>
      <c r="O1116" s="348">
        <f>L1116+M1116-N1116</f>
        <v>0</v>
      </c>
      <c r="P1116" s="129"/>
      <c r="Q1116" s="363"/>
      <c r="R1116" s="364"/>
      <c r="S1116" s="355">
        <f>+IF(+(L1116+M1116)&gt;=I1116,+M1116,+(+I1116-L1116))</f>
        <v>0</v>
      </c>
      <c r="T1116" s="209">
        <f>Q1116+R1116-S1116</f>
        <v>0</v>
      </c>
      <c r="U1116" s="364"/>
      <c r="V1116" s="364"/>
      <c r="W1116" s="140"/>
      <c r="X1116" s="207">
        <f t="shared" si="195"/>
        <v>0</v>
      </c>
    </row>
    <row r="1117" spans="1:24" ht="18.600000000000001" hidden="1" thickBot="1">
      <c r="A1117" s="148">
        <v>755</v>
      </c>
      <c r="B1117" s="6"/>
      <c r="C1117" s="59">
        <v>4071</v>
      </c>
      <c r="D1117" s="402" t="s">
        <v>261</v>
      </c>
      <c r="E1117" s="378"/>
      <c r="F1117" s="390"/>
      <c r="G1117" s="162"/>
      <c r="H1117" s="162"/>
      <c r="I1117" s="130"/>
      <c r="J1117" s="128" t="str">
        <f t="shared" si="193"/>
        <v/>
      </c>
      <c r="K1117" s="129"/>
      <c r="L1117" s="233"/>
      <c r="M1117" s="215"/>
      <c r="N1117" s="215"/>
      <c r="O1117" s="365"/>
      <c r="P1117" s="129"/>
      <c r="Q1117" s="210"/>
      <c r="R1117" s="215"/>
      <c r="S1117" s="215"/>
      <c r="T1117" s="215"/>
      <c r="U1117" s="215"/>
      <c r="V1117" s="215"/>
      <c r="W1117" s="349"/>
      <c r="X1117" s="207">
        <f t="shared" si="195"/>
        <v>0</v>
      </c>
    </row>
    <row r="1118" spans="1:24" ht="36" hidden="1" customHeight="1">
      <c r="A1118" s="148">
        <v>760</v>
      </c>
      <c r="B1118" s="49"/>
      <c r="C1118" s="60"/>
      <c r="D1118" s="235"/>
      <c r="E1118" s="134"/>
      <c r="F1118" s="134"/>
      <c r="G1118" s="134"/>
      <c r="H1118" s="134"/>
      <c r="I1118" s="135"/>
      <c r="J1118" s="128" t="str">
        <f t="shared" si="193"/>
        <v/>
      </c>
      <c r="K1118" s="129"/>
      <c r="L1118" s="366"/>
      <c r="M1118" s="367"/>
      <c r="N1118" s="222"/>
      <c r="O1118" s="223"/>
      <c r="P1118" s="129"/>
      <c r="Q1118" s="366"/>
      <c r="R1118" s="367"/>
      <c r="S1118" s="222"/>
      <c r="T1118" s="222"/>
      <c r="U1118" s="367"/>
      <c r="V1118" s="222"/>
      <c r="W1118" s="223"/>
      <c r="X1118" s="223"/>
    </row>
    <row r="1119" spans="1:24" ht="18.600000000000001" hidden="1" thickBot="1">
      <c r="A1119" s="147">
        <v>765</v>
      </c>
      <c r="B1119" s="368">
        <v>98</v>
      </c>
      <c r="C1119" s="733" t="s">
        <v>262</v>
      </c>
      <c r="D1119" s="734"/>
      <c r="E1119" s="381"/>
      <c r="F1119" s="384"/>
      <c r="G1119" s="143"/>
      <c r="H1119" s="143"/>
      <c r="I1119" s="130"/>
      <c r="J1119" s="128" t="str">
        <f t="shared" si="193"/>
        <v/>
      </c>
      <c r="K1119" s="129"/>
      <c r="L1119" s="354"/>
      <c r="M1119" s="141"/>
      <c r="N1119" s="213">
        <f t="shared" si="194"/>
        <v>0</v>
      </c>
      <c r="O1119" s="348">
        <f>L1119+M1119-N1119</f>
        <v>0</v>
      </c>
      <c r="P1119" s="129"/>
      <c r="Q1119" s="354"/>
      <c r="R1119" s="141"/>
      <c r="S1119" s="355">
        <f>+IF(+(L1119+M1119)&gt;=I1119,+M1119,+(+I1119-L1119))</f>
        <v>0</v>
      </c>
      <c r="T1119" s="209">
        <f>Q1119+R1119-S1119</f>
        <v>0</v>
      </c>
      <c r="U1119" s="141"/>
      <c r="V1119" s="141"/>
      <c r="W1119" s="140"/>
      <c r="X1119" s="207">
        <f t="shared" si="195"/>
        <v>0</v>
      </c>
    </row>
    <row r="1120" spans="1:24" ht="16.8" hidden="1" thickBot="1">
      <c r="A1120" s="147">
        <v>775</v>
      </c>
      <c r="B1120" s="61"/>
      <c r="C1120" s="237" t="s">
        <v>263</v>
      </c>
      <c r="D1120" s="238"/>
      <c r="E1120" s="314"/>
      <c r="F1120" s="314"/>
      <c r="G1120" s="314"/>
      <c r="H1120" s="314"/>
      <c r="I1120" s="239"/>
      <c r="J1120" s="128" t="str">
        <f t="shared" si="193"/>
        <v/>
      </c>
      <c r="K1120" s="129"/>
      <c r="L1120" s="240"/>
      <c r="M1120" s="241"/>
      <c r="N1120" s="241"/>
      <c r="O1120" s="242"/>
      <c r="P1120" s="129"/>
      <c r="Q1120" s="240"/>
      <c r="R1120" s="241"/>
      <c r="S1120" s="241"/>
      <c r="T1120" s="241"/>
      <c r="U1120" s="241"/>
      <c r="V1120" s="241"/>
      <c r="W1120" s="242"/>
      <c r="X1120" s="242"/>
    </row>
    <row r="1121" spans="1:24" ht="16.8" hidden="1" thickBot="1">
      <c r="A1121" s="148">
        <v>780</v>
      </c>
      <c r="B1121" s="61"/>
      <c r="C1121" s="243" t="s">
        <v>264</v>
      </c>
      <c r="D1121" s="235"/>
      <c r="E1121" s="302"/>
      <c r="F1121" s="302"/>
      <c r="G1121" s="302"/>
      <c r="H1121" s="302"/>
      <c r="I1121" s="200"/>
      <c r="J1121" s="128" t="str">
        <f t="shared" si="193"/>
        <v/>
      </c>
      <c r="K1121" s="129"/>
      <c r="L1121" s="244"/>
      <c r="M1121" s="245"/>
      <c r="N1121" s="245"/>
      <c r="O1121" s="246"/>
      <c r="P1121" s="129"/>
      <c r="Q1121" s="244"/>
      <c r="R1121" s="245"/>
      <c r="S1121" s="245"/>
      <c r="T1121" s="245"/>
      <c r="U1121" s="245"/>
      <c r="V1121" s="245"/>
      <c r="W1121" s="246"/>
      <c r="X1121" s="246"/>
    </row>
    <row r="1122" spans="1:24" ht="16.8" hidden="1" thickBot="1">
      <c r="A1122" s="148">
        <v>785</v>
      </c>
      <c r="B1122" s="62"/>
      <c r="C1122" s="247" t="s">
        <v>265</v>
      </c>
      <c r="D1122" s="248"/>
      <c r="E1122" s="315"/>
      <c r="F1122" s="315"/>
      <c r="G1122" s="315"/>
      <c r="H1122" s="315"/>
      <c r="I1122" s="202"/>
      <c r="J1122" s="128" t="str">
        <f t="shared" si="193"/>
        <v/>
      </c>
      <c r="K1122" s="129"/>
      <c r="L1122" s="249"/>
      <c r="M1122" s="250"/>
      <c r="N1122" s="250"/>
      <c r="O1122" s="251"/>
      <c r="P1122" s="129"/>
      <c r="Q1122" s="249"/>
      <c r="R1122" s="250"/>
      <c r="S1122" s="250"/>
      <c r="T1122" s="250"/>
      <c r="U1122" s="250"/>
      <c r="V1122" s="250"/>
      <c r="W1122" s="251"/>
      <c r="X1122" s="251"/>
    </row>
    <row r="1123" spans="1:24" ht="18.600000000000001" thickBot="1">
      <c r="A1123" s="148">
        <v>790</v>
      </c>
      <c r="B1123" s="63"/>
      <c r="C1123" s="32" t="s">
        <v>484</v>
      </c>
      <c r="D1123" s="64" t="s">
        <v>266</v>
      </c>
      <c r="E1123" s="165">
        <f>SUM(E1011,E1014,E1020,E1026,E1027,E1045,E1049,E1055,E1058,E1059,E1060,E1061,E1062,E1069,E1076,E1077,E1078,E1079,E1086,E1090,E1091,E1092,E1093,E1096,E1097,E1105,E1108,E1109,E1114)+E1119</f>
        <v>0</v>
      </c>
      <c r="F1123" s="165">
        <f>SUM(F1011,F1014,F1020,F1026,F1027,F1045,F1049,F1055,F1058,F1059,F1060,F1061,F1062,F1069,F1076,F1077,F1078,F1079,F1086,F1090,F1091,F1092,F1093,F1096,F1097,F1105,F1108,F1109,F1114)+F1119</f>
        <v>51800</v>
      </c>
      <c r="G1123" s="165">
        <f>SUM(G1011,G1014,G1020,G1026,G1027,G1045,G1049,G1055,G1058,G1059,G1060,G1061,G1062,G1069,G1076,G1077,G1078,G1079,G1086,G1090,G1091,G1092,G1093,G1096,G1097,G1105,G1108,G1109,G1114)+G1119</f>
        <v>51200</v>
      </c>
      <c r="H1123" s="165">
        <f>SUM(H1011,H1014,H1020,H1026,H1027,H1045,H1049,H1055,H1058,H1059,H1060,H1061,H1062,H1069,H1076,H1077,H1078,H1079,H1086,H1090,H1091,H1092,H1093,H1096,H1097,H1105,H1108,H1109,H1114)+H1119</f>
        <v>51200</v>
      </c>
      <c r="I1123" s="165">
        <f>SUM(I1011,I1014,I1020,I1026,I1027,I1045,I1049,I1055,I1058,I1059,I1060,I1061,I1062,I1069,I1076,I1077,I1078,I1079,I1086,I1090,I1091,I1092,I1093,I1096,I1097,I1105,I1108,I1109,I1114)+I1119</f>
        <v>51200</v>
      </c>
      <c r="J1123" s="128">
        <f t="shared" si="193"/>
        <v>1</v>
      </c>
      <c r="K1123" s="369" t="str">
        <f>LEFT(C1008,1)</f>
        <v/>
      </c>
      <c r="L1123" s="165">
        <f>SUM(L1011,L1014,L1020,L1026,L1027,L1045,L1049,L1055,L1058,L1059,L1060,L1061,L1062,L1069,L1076,L1077,L1078,L1079,L1086,L1090,L1091,L1092,L1093,L1096,L1097,L1105,L1108,L1109,L1114)+L1119</f>
        <v>0</v>
      </c>
      <c r="M1123" s="165">
        <f>SUM(M1011,M1014,M1020,M1026,M1027,M1045,M1049,M1055,M1058,M1059,M1060,M1061,M1062,M1069,M1076,M1077,M1078,M1079,M1086,M1090,M1091,M1092,M1093,M1096,M1097,M1105,M1108,M1109,M1114)+M1119</f>
        <v>0</v>
      </c>
      <c r="N1123" s="165">
        <f>SUM(N1011,N1014,N1020,N1026,N1027,N1045,N1049,N1055,N1058,N1059,N1060,N1061,N1062,N1069,N1076,N1077,N1078,N1079,N1086,N1090,N1091,N1092,N1093,N1096,N1097,N1105,N1108,N1109,N1114)+N1119</f>
        <v>51200</v>
      </c>
      <c r="O1123" s="165">
        <f>SUM(O1011,O1014,O1020,O1026,O1027,O1045,O1049,O1055,O1058,O1059,O1060,O1061,O1062,O1069,O1076,O1077,O1078,O1079,O1086,O1090,O1091,O1092,O1093,O1096,O1097,O1105,O1108,O1109,O1114)+O1119</f>
        <v>-51200</v>
      </c>
      <c r="P1123" s="103"/>
      <c r="Q1123" s="165">
        <f t="shared" ref="Q1123:V1123" si="210">SUM(Q1011,Q1014,Q1020,Q1026,Q1027,Q1045,Q1049,Q1055,Q1058,Q1059,Q1060,Q1061,Q1062,Q1069,Q1076,Q1077,Q1078,Q1079,Q1086,Q1090,Q1091,Q1092,Q1093,Q1096,Q1097,Q1105,Q1108,Q1109,Q1114)+Q1119</f>
        <v>0</v>
      </c>
      <c r="R1123" s="165">
        <f t="shared" si="210"/>
        <v>0</v>
      </c>
      <c r="S1123" s="165">
        <f t="shared" si="210"/>
        <v>31500</v>
      </c>
      <c r="T1123" s="165">
        <f t="shared" si="210"/>
        <v>-31500</v>
      </c>
      <c r="U1123" s="165">
        <f t="shared" si="210"/>
        <v>0</v>
      </c>
      <c r="V1123" s="165">
        <f t="shared" si="210"/>
        <v>0</v>
      </c>
      <c r="W1123" s="165">
        <f>SUM(W1011,W1014,W1020,W1026,W1027,W1045,W1049,W1055,W1058,W1059,W1060,W1061,W1062,W1069,W1076,W1077,W1078,W1079,W1086,W1090,W1091,W1092,W1093,W1096,W1097,W1105,W1108,W1109,W1114)+W1119</f>
        <v>0</v>
      </c>
      <c r="X1123" s="207">
        <f>T1123-U1123-V1123-W1123</f>
        <v>-31500</v>
      </c>
    </row>
    <row r="1124" spans="1:24">
      <c r="A1124" s="148">
        <v>795</v>
      </c>
      <c r="B1124" s="617" t="s">
        <v>809</v>
      </c>
      <c r="C1124" s="65"/>
      <c r="H1124" s="96"/>
      <c r="I1124" s="100"/>
      <c r="J1124" s="102">
        <f>J1123</f>
        <v>1</v>
      </c>
      <c r="P1124" s="321"/>
      <c r="X1124" s="321"/>
    </row>
    <row r="1125" spans="1:24">
      <c r="A1125" s="147">
        <v>805</v>
      </c>
      <c r="B1125" s="311"/>
      <c r="C1125" s="311"/>
      <c r="D1125" s="312"/>
      <c r="E1125" s="311"/>
      <c r="F1125" s="311"/>
      <c r="G1125" s="311"/>
      <c r="H1125" s="311"/>
      <c r="I1125" s="313"/>
      <c r="J1125" s="102">
        <f>J1123</f>
        <v>1</v>
      </c>
      <c r="L1125" s="311"/>
      <c r="M1125" s="311"/>
      <c r="N1125" s="313"/>
      <c r="O1125" s="313"/>
      <c r="P1125" s="313"/>
      <c r="Q1125" s="311"/>
      <c r="R1125" s="311"/>
      <c r="S1125" s="313"/>
      <c r="T1125" s="313"/>
      <c r="U1125" s="311"/>
      <c r="V1125" s="313"/>
      <c r="W1125" s="313"/>
      <c r="X1125" s="313"/>
    </row>
    <row r="1126" spans="1:24">
      <c r="A1126" s="148">
        <v>810</v>
      </c>
      <c r="E1126" s="167"/>
      <c r="F1126" s="167"/>
      <c r="G1126" s="167"/>
      <c r="H1126" s="167"/>
      <c r="I1126" s="173"/>
      <c r="J1126" s="102">
        <f>(IF($E1256&lt;&gt;0,$J$2,IF($I1256&lt;&gt;0,$J$2,"")))</f>
        <v>1</v>
      </c>
      <c r="L1126" s="167"/>
      <c r="M1126" s="167"/>
      <c r="N1126" s="173"/>
      <c r="O1126" s="173"/>
      <c r="P1126" s="173"/>
      <c r="Q1126" s="167"/>
      <c r="R1126" s="167"/>
      <c r="S1126" s="173"/>
      <c r="T1126" s="173"/>
      <c r="U1126" s="167"/>
      <c r="V1126" s="173"/>
      <c r="W1126" s="173"/>
      <c r="X1126" s="321"/>
    </row>
    <row r="1127" spans="1:24">
      <c r="A1127" s="148">
        <v>815</v>
      </c>
      <c r="C1127" s="108"/>
      <c r="D1127" s="109"/>
      <c r="E1127" s="167"/>
      <c r="F1127" s="167"/>
      <c r="G1127" s="167"/>
      <c r="H1127" s="167"/>
      <c r="I1127" s="173"/>
      <c r="J1127" s="102">
        <f>(IF($E1256&lt;&gt;0,$J$2,IF($I1256&lt;&gt;0,$J$2,"")))</f>
        <v>1</v>
      </c>
      <c r="L1127" s="167"/>
      <c r="M1127" s="167"/>
      <c r="N1127" s="173"/>
      <c r="O1127" s="173"/>
      <c r="P1127" s="173"/>
      <c r="Q1127" s="167"/>
      <c r="R1127" s="167"/>
      <c r="S1127" s="173"/>
      <c r="T1127" s="173"/>
      <c r="U1127" s="167"/>
      <c r="V1127" s="173"/>
      <c r="W1127" s="173"/>
      <c r="X1127" s="321"/>
    </row>
    <row r="1128" spans="1:24">
      <c r="A1128" s="154">
        <v>525</v>
      </c>
      <c r="B1128" s="750" t="str">
        <f>$B$7</f>
        <v>ПРОГНОЗА ЗА ПЕРИОДА 2015-2017 г. НА ПОСТЪПЛЕНИЯТА ОТ МЕСТНИ ПРИХОДИ  И НА РАЗХОДИТЕ ЗА МЕСТНИ ДЕЙНОСТИ</v>
      </c>
      <c r="C1128" s="751"/>
      <c r="D1128" s="751"/>
      <c r="E1128" s="167"/>
      <c r="F1128" s="167"/>
      <c r="G1128" s="167"/>
      <c r="H1128" s="167"/>
      <c r="I1128" s="173"/>
      <c r="J1128" s="102">
        <f>(IF($E1256&lt;&gt;0,$J$2,IF($I1256&lt;&gt;0,$J$2,"")))</f>
        <v>1</v>
      </c>
      <c r="L1128" s="167"/>
      <c r="M1128" s="167"/>
      <c r="N1128" s="173"/>
      <c r="O1128" s="173"/>
      <c r="P1128" s="173"/>
      <c r="Q1128" s="167"/>
      <c r="R1128" s="167"/>
      <c r="S1128" s="173"/>
      <c r="T1128" s="173"/>
      <c r="U1128" s="167"/>
      <c r="V1128" s="173"/>
      <c r="W1128" s="173"/>
      <c r="X1128" s="321"/>
    </row>
    <row r="1129" spans="1:24">
      <c r="A1129" s="147">
        <v>820</v>
      </c>
      <c r="C1129" s="108"/>
      <c r="D1129" s="109"/>
      <c r="E1129" s="168" t="s">
        <v>1663</v>
      </c>
      <c r="F1129" s="168" t="s">
        <v>770</v>
      </c>
      <c r="G1129" s="167"/>
      <c r="H1129" s="167"/>
      <c r="I1129" s="173"/>
      <c r="J1129" s="102">
        <f>(IF($E1256&lt;&gt;0,$J$2,IF($I1256&lt;&gt;0,$J$2,"")))</f>
        <v>1</v>
      </c>
      <c r="L1129" s="167"/>
      <c r="M1129" s="167"/>
      <c r="N1129" s="173"/>
      <c r="O1129" s="173"/>
      <c r="P1129" s="173"/>
      <c r="Q1129" s="167"/>
      <c r="R1129" s="167"/>
      <c r="S1129" s="173"/>
      <c r="T1129" s="173"/>
      <c r="U1129" s="167"/>
      <c r="V1129" s="173"/>
      <c r="W1129" s="173"/>
      <c r="X1129" s="321"/>
    </row>
    <row r="1130" spans="1:24">
      <c r="A1130" s="148">
        <v>821</v>
      </c>
      <c r="B1130" s="752" t="str">
        <f>$B$9</f>
        <v xml:space="preserve">       ОБЩИНА  МАДЖАРОВО</v>
      </c>
      <c r="C1130" s="751"/>
      <c r="D1130" s="751"/>
      <c r="E1130" s="169">
        <f>$E$9</f>
        <v>41640</v>
      </c>
      <c r="F1130" s="170">
        <f>$F$9</f>
        <v>43100</v>
      </c>
      <c r="G1130" s="167"/>
      <c r="H1130" s="167"/>
      <c r="I1130" s="173"/>
      <c r="J1130" s="102">
        <f>(IF($E1256&lt;&gt;0,$J$2,IF($I1256&lt;&gt;0,$J$2,"")))</f>
        <v>1</v>
      </c>
      <c r="L1130" s="167"/>
      <c r="M1130" s="167"/>
      <c r="N1130" s="173"/>
      <c r="O1130" s="173"/>
      <c r="P1130" s="173"/>
      <c r="Q1130" s="167"/>
      <c r="R1130" s="167"/>
      <c r="S1130" s="173"/>
      <c r="T1130" s="173"/>
      <c r="U1130" s="167"/>
      <c r="V1130" s="173"/>
      <c r="W1130" s="173"/>
      <c r="X1130" s="321"/>
    </row>
    <row r="1131" spans="1:24">
      <c r="A1131" s="148">
        <v>822</v>
      </c>
      <c r="B1131" s="111" t="str">
        <f>$B$10</f>
        <v>(наименование на разпоредителя с бюджет)</v>
      </c>
      <c r="E1131" s="167"/>
      <c r="F1131" s="171">
        <f>$F$10</f>
        <v>2017</v>
      </c>
      <c r="G1131" s="167"/>
      <c r="H1131" s="167"/>
      <c r="I1131" s="173"/>
      <c r="J1131" s="102">
        <f>(IF($E1256&lt;&gt;0,$J$2,IF($I1256&lt;&gt;0,$J$2,"")))</f>
        <v>1</v>
      </c>
      <c r="L1131" s="167"/>
      <c r="M1131" s="167"/>
      <c r="N1131" s="173"/>
      <c r="O1131" s="173"/>
      <c r="P1131" s="173"/>
      <c r="Q1131" s="167"/>
      <c r="R1131" s="167"/>
      <c r="S1131" s="173"/>
      <c r="T1131" s="173"/>
      <c r="U1131" s="167"/>
      <c r="V1131" s="173"/>
      <c r="W1131" s="173"/>
      <c r="X1131" s="321"/>
    </row>
    <row r="1132" spans="1:24" ht="16.2" thickBot="1">
      <c r="A1132" s="148">
        <v>823</v>
      </c>
      <c r="B1132" s="111"/>
      <c r="E1132" s="172"/>
      <c r="F1132" s="167"/>
      <c r="G1132" s="167"/>
      <c r="H1132" s="167"/>
      <c r="I1132" s="173"/>
      <c r="J1132" s="102">
        <f>(IF($E1256&lt;&gt;0,$J$2,IF($I1256&lt;&gt;0,$J$2,"")))</f>
        <v>1</v>
      </c>
      <c r="L1132" s="167"/>
      <c r="M1132" s="167"/>
      <c r="N1132" s="173"/>
      <c r="O1132" s="173"/>
      <c r="P1132" s="173"/>
      <c r="Q1132" s="167"/>
      <c r="R1132" s="167"/>
      <c r="S1132" s="173"/>
      <c r="T1132" s="173"/>
      <c r="U1132" s="167"/>
      <c r="V1132" s="173"/>
      <c r="W1132" s="173"/>
      <c r="X1132" s="321"/>
    </row>
    <row r="1133" spans="1:24" ht="16.8" thickTop="1" thickBot="1">
      <c r="A1133" s="148">
        <v>825</v>
      </c>
      <c r="B1133" s="752" t="str">
        <f>$B$12</f>
        <v>Маджарово</v>
      </c>
      <c r="C1133" s="751"/>
      <c r="D1133" s="751"/>
      <c r="E1133" s="167" t="s">
        <v>1664</v>
      </c>
      <c r="F1133" s="174" t="str">
        <f>$F$12</f>
        <v>7604</v>
      </c>
      <c r="G1133" s="167"/>
      <c r="H1133" s="167"/>
      <c r="I1133" s="173"/>
      <c r="J1133" s="102">
        <f>(IF($E1256&lt;&gt;0,$J$2,IF($I1256&lt;&gt;0,$J$2,"")))</f>
        <v>1</v>
      </c>
      <c r="L1133" s="167"/>
      <c r="M1133" s="167"/>
      <c r="N1133" s="173"/>
      <c r="O1133" s="173"/>
      <c r="P1133" s="173"/>
      <c r="Q1133" s="167"/>
      <c r="R1133" s="167"/>
      <c r="S1133" s="173"/>
      <c r="T1133" s="173"/>
      <c r="U1133" s="167"/>
      <c r="V1133" s="173"/>
      <c r="W1133" s="173"/>
      <c r="X1133" s="321"/>
    </row>
    <row r="1134" spans="1:24" ht="16.2" thickTop="1">
      <c r="A1134" s="148"/>
      <c r="B1134" s="111" t="str">
        <f>$B$13</f>
        <v>(наименование на първостепенния разпоредител с бюджет)</v>
      </c>
      <c r="E1134" s="172" t="s">
        <v>1665</v>
      </c>
      <c r="F1134" s="167"/>
      <c r="G1134" s="167"/>
      <c r="H1134" s="167"/>
      <c r="I1134" s="173"/>
      <c r="J1134" s="102">
        <f>(IF($E1256&lt;&gt;0,$J$2,IF($I1256&lt;&gt;0,$J$2,"")))</f>
        <v>1</v>
      </c>
      <c r="L1134" s="167"/>
      <c r="M1134" s="167"/>
      <c r="N1134" s="173"/>
      <c r="O1134" s="173"/>
      <c r="P1134" s="173"/>
      <c r="Q1134" s="167"/>
      <c r="R1134" s="167"/>
      <c r="S1134" s="173"/>
      <c r="T1134" s="173"/>
      <c r="U1134" s="167"/>
      <c r="V1134" s="173"/>
      <c r="W1134" s="173"/>
      <c r="X1134" s="321"/>
    </row>
    <row r="1135" spans="1:24">
      <c r="A1135" s="148"/>
      <c r="B1135" s="111"/>
      <c r="D1135" s="166"/>
      <c r="E1135" s="166"/>
      <c r="F1135" s="166"/>
      <c r="G1135" s="166"/>
      <c r="H1135" s="166"/>
      <c r="I1135" s="302"/>
      <c r="J1135" s="102">
        <f>(IF($E1256&lt;&gt;0,$J$2,IF($I1256&lt;&gt;0,$J$2,"")))</f>
        <v>1</v>
      </c>
      <c r="L1135" s="167"/>
      <c r="M1135" s="167"/>
      <c r="N1135" s="173"/>
      <c r="O1135" s="173"/>
      <c r="P1135" s="173"/>
      <c r="Q1135" s="167"/>
      <c r="R1135" s="167"/>
      <c r="S1135" s="173"/>
      <c r="T1135" s="173"/>
      <c r="U1135" s="167"/>
      <c r="V1135" s="173"/>
      <c r="W1135" s="173"/>
      <c r="X1135" s="321"/>
    </row>
    <row r="1136" spans="1:24" ht="16.8" thickBot="1">
      <c r="A1136" s="148"/>
      <c r="C1136" s="108"/>
      <c r="D1136" s="109"/>
      <c r="E1136" s="167"/>
      <c r="F1136" s="172"/>
      <c r="G1136" s="172"/>
      <c r="H1136" s="172"/>
      <c r="I1136" s="176" t="s">
        <v>1666</v>
      </c>
      <c r="J1136" s="102">
        <f>(IF($E1256&lt;&gt;0,$J$2,IF($I1256&lt;&gt;0,$J$2,"")))</f>
        <v>1</v>
      </c>
      <c r="L1136" s="175" t="s">
        <v>993</v>
      </c>
      <c r="M1136" s="167"/>
      <c r="N1136" s="173"/>
      <c r="O1136" s="176" t="s">
        <v>1666</v>
      </c>
      <c r="P1136" s="173"/>
      <c r="Q1136" s="175" t="s">
        <v>994</v>
      </c>
      <c r="R1136" s="167"/>
      <c r="S1136" s="173"/>
      <c r="T1136" s="176" t="s">
        <v>1666</v>
      </c>
      <c r="U1136" s="167"/>
      <c r="V1136" s="173"/>
      <c r="W1136" s="176" t="s">
        <v>1666</v>
      </c>
      <c r="X1136" s="321"/>
    </row>
    <row r="1137" spans="1:24" ht="18.600000000000001" thickBot="1">
      <c r="A1137" s="148"/>
      <c r="B1137" s="602"/>
      <c r="C1137" s="316"/>
      <c r="D1137" s="593" t="s">
        <v>806</v>
      </c>
      <c r="E1137" s="642" t="s">
        <v>807</v>
      </c>
      <c r="F1137" s="642" t="s">
        <v>771</v>
      </c>
      <c r="G1137" s="643" t="s">
        <v>772</v>
      </c>
      <c r="H1137" s="664" t="s">
        <v>773</v>
      </c>
      <c r="I1137" s="643" t="s">
        <v>773</v>
      </c>
      <c r="J1137" s="102">
        <f>(IF($E1256&lt;&gt;0,$J$2,IF($I1256&lt;&gt;0,$J$2,"")))</f>
        <v>1</v>
      </c>
      <c r="L1137" s="753" t="s">
        <v>689</v>
      </c>
      <c r="M1137" s="753" t="s">
        <v>690</v>
      </c>
      <c r="N1137" s="743" t="s">
        <v>691</v>
      </c>
      <c r="O1137" s="743" t="s">
        <v>995</v>
      </c>
      <c r="P1137" s="103"/>
      <c r="Q1137" s="743" t="s">
        <v>692</v>
      </c>
      <c r="R1137" s="743" t="s">
        <v>693</v>
      </c>
      <c r="S1137" s="743" t="s">
        <v>715</v>
      </c>
      <c r="T1137" s="743" t="s">
        <v>996</v>
      </c>
      <c r="U1137" s="329" t="s">
        <v>997</v>
      </c>
      <c r="V1137" s="330"/>
      <c r="W1137" s="331"/>
      <c r="X1137" s="726"/>
    </row>
    <row r="1138" spans="1:24" ht="55.95" customHeight="1" thickBot="1">
      <c r="A1138" s="148"/>
      <c r="B1138" s="71" t="s">
        <v>860</v>
      </c>
      <c r="C1138" s="72" t="s">
        <v>1669</v>
      </c>
      <c r="D1138" s="603" t="s">
        <v>301</v>
      </c>
      <c r="E1138" s="644">
        <v>2013</v>
      </c>
      <c r="F1138" s="709">
        <v>2014</v>
      </c>
      <c r="G1138" s="709">
        <v>2015</v>
      </c>
      <c r="H1138" s="709">
        <v>2016</v>
      </c>
      <c r="I1138" s="709">
        <v>2017</v>
      </c>
      <c r="J1138" s="102">
        <f>(IF($E1256&lt;&gt;0,$J$2,IF($I1256&lt;&gt;0,$J$2,"")))</f>
        <v>1</v>
      </c>
      <c r="L1138" s="754"/>
      <c r="M1138" s="755"/>
      <c r="N1138" s="754"/>
      <c r="O1138" s="755"/>
      <c r="P1138" s="103"/>
      <c r="Q1138" s="744"/>
      <c r="R1138" s="744"/>
      <c r="S1138" s="744"/>
      <c r="T1138" s="744"/>
      <c r="U1138" s="332">
        <v>2014</v>
      </c>
      <c r="V1138" s="332">
        <v>2015</v>
      </c>
      <c r="W1138" s="332" t="s">
        <v>1214</v>
      </c>
      <c r="X1138" s="333" t="s">
        <v>998</v>
      </c>
    </row>
    <row r="1139" spans="1:24" ht="69" customHeight="1" thickBot="1">
      <c r="A1139" s="148"/>
      <c r="B1139" s="594"/>
      <c r="C1139" s="316"/>
      <c r="D1139" s="188" t="s">
        <v>487</v>
      </c>
      <c r="E1139" s="189"/>
      <c r="F1139" s="189"/>
      <c r="G1139" s="189"/>
      <c r="H1139" s="189"/>
      <c r="I1139" s="439"/>
      <c r="J1139" s="102">
        <f>(IF($E1256&lt;&gt;0,$J$2,IF($I1256&lt;&gt;0,$J$2,"")))</f>
        <v>1</v>
      </c>
      <c r="L1139" s="190" t="s">
        <v>999</v>
      </c>
      <c r="M1139" s="190" t="s">
        <v>1000</v>
      </c>
      <c r="N1139" s="191" t="s">
        <v>1001</v>
      </c>
      <c r="O1139" s="191" t="s">
        <v>1002</v>
      </c>
      <c r="P1139" s="103"/>
      <c r="Q1139" s="592" t="s">
        <v>1003</v>
      </c>
      <c r="R1139" s="592" t="s">
        <v>1004</v>
      </c>
      <c r="S1139" s="592" t="s">
        <v>1005</v>
      </c>
      <c r="T1139" s="592" t="s">
        <v>1006</v>
      </c>
      <c r="U1139" s="592" t="s">
        <v>269</v>
      </c>
      <c r="V1139" s="592" t="s">
        <v>270</v>
      </c>
      <c r="W1139" s="592" t="s">
        <v>271</v>
      </c>
      <c r="X1139" s="334" t="s">
        <v>272</v>
      </c>
    </row>
    <row r="1140" spans="1:24" ht="121.8">
      <c r="A1140" s="148"/>
      <c r="B1140" s="121"/>
      <c r="C1140" s="655">
        <v>601</v>
      </c>
      <c r="D1140" s="656" t="s">
        <v>804</v>
      </c>
      <c r="E1140" s="285"/>
      <c r="F1140" s="285"/>
      <c r="G1140" s="285"/>
      <c r="H1140" s="285"/>
      <c r="I1140" s="196"/>
      <c r="J1140" s="102">
        <f>(IF($E1256&lt;&gt;0,$J$2,IF($I1256&lt;&gt;0,$J$2,"")))</f>
        <v>1</v>
      </c>
      <c r="L1140" s="335" t="s">
        <v>273</v>
      </c>
      <c r="M1140" s="335" t="s">
        <v>273</v>
      </c>
      <c r="N1140" s="335" t="s">
        <v>274</v>
      </c>
      <c r="O1140" s="335" t="s">
        <v>275</v>
      </c>
      <c r="P1140" s="103"/>
      <c r="Q1140" s="335" t="s">
        <v>273</v>
      </c>
      <c r="R1140" s="335" t="s">
        <v>273</v>
      </c>
      <c r="S1140" s="335" t="s">
        <v>302</v>
      </c>
      <c r="T1140" s="335" t="s">
        <v>277</v>
      </c>
      <c r="U1140" s="335" t="s">
        <v>273</v>
      </c>
      <c r="V1140" s="335" t="s">
        <v>273</v>
      </c>
      <c r="W1140" s="335" t="s">
        <v>273</v>
      </c>
      <c r="X1140" s="199" t="s">
        <v>278</v>
      </c>
    </row>
    <row r="1141" spans="1:24" ht="17.399999999999999">
      <c r="A1141" s="148"/>
      <c r="B1141" s="657"/>
      <c r="C1141" s="122"/>
      <c r="D1141" s="658"/>
      <c r="E1141" s="285"/>
      <c r="F1141" s="285"/>
      <c r="G1141" s="285"/>
      <c r="H1141" s="285"/>
      <c r="I1141" s="196"/>
      <c r="J1141" s="102">
        <f>(IF($E1256&lt;&gt;0,$J$2,IF($I1256&lt;&gt;0,$J$2,"")))</f>
        <v>1</v>
      </c>
      <c r="L1141" s="336"/>
      <c r="M1141" s="336"/>
      <c r="N1141" s="246"/>
      <c r="O1141" s="337"/>
      <c r="P1141" s="103"/>
      <c r="Q1141" s="336"/>
      <c r="R1141" s="336"/>
      <c r="S1141" s="246"/>
      <c r="T1141" s="337"/>
      <c r="U1141" s="336"/>
      <c r="V1141" s="246"/>
      <c r="W1141" s="337"/>
      <c r="X1141" s="338"/>
    </row>
    <row r="1142" spans="1:24" ht="18">
      <c r="A1142" s="148"/>
      <c r="B1142" s="339"/>
      <c r="C1142" s="122"/>
      <c r="D1142" s="659" t="str">
        <f ca="1">IF(ISBLANK(INDIRECT(CONCATENATE("$C",ROW()-2)))=TRUE,"Изберете група",IF(ISERROR(VLOOKUP(INDIRECT(CONCATENATE("$C",ROW()-2)),Groups!$A$1:$B$26,2,FALSE))=TRUE,"НЕВАЛИДЕН КОД НА ГРУПА",VLOOKUP(INDIRECT(CONCATENATE("$C",ROW()-2)),Groups!$A$1:$B$26,2,FALSE)))</f>
        <v>Жилищно строителство, благоустройство, комунално стопанство</v>
      </c>
      <c r="E1142" s="285"/>
      <c r="F1142" s="285"/>
      <c r="G1142" s="285"/>
      <c r="H1142" s="285"/>
      <c r="I1142" s="196"/>
      <c r="J1142" s="102">
        <f>(IF($E1256&lt;&gt;0,$J$2,IF($I1256&lt;&gt;0,$J$2,"")))</f>
        <v>1</v>
      </c>
      <c r="L1142" s="336"/>
      <c r="M1142" s="336"/>
      <c r="N1142" s="246"/>
      <c r="O1142" s="340">
        <f>SUMIF(O1145:O1146,"&lt;0")+SUMIF(O1148:O1152,"&lt;0")+SUMIF(O1154:O1159,"&lt;0")+SUMIF(O1161:O1177,"&lt;0")+SUMIF(O1183:O1187,"&lt;0")+SUMIF(O1189:O1194,"&lt;0")+SUMIF(O1196:O1201,"&lt;0")+SUMIF(O1209:O1210,"&lt;0")+SUMIF(O1213:O1218,"&lt;0")+SUMIF(O1220:O1225,"&lt;0")+SUMIF(O1229,"&lt;0")+SUMIF(O1231:O1237,"&lt;0")+SUMIF(O1239:O1241,"&lt;0")+SUMIF(O1243:O1246,"&lt;0")+SUMIF(O1248:O1249,"&lt;0")+SUMIF(O1252,"&lt;0")</f>
        <v>-188000</v>
      </c>
      <c r="P1142" s="103"/>
      <c r="Q1142" s="336"/>
      <c r="R1142" s="336"/>
      <c r="S1142" s="246"/>
      <c r="T1142" s="340">
        <f>SUMIF(T1145:T1146,"&lt;0")+SUMIF(T1148:T1152,"&lt;0")+SUMIF(T1154:T1159,"&lt;0")+SUMIF(T1161:T1177,"&lt;0")+SUMIF(T1183:T1187,"&lt;0")+SUMIF(T1189:T1194,"&lt;0")+SUMIF(T1196:T1201,"&lt;0")+SUMIF(T1209:T1210,"&lt;0")+SUMIF(T1213:T1218,"&lt;0")+SUMIF(T1220:T1225,"&lt;0")+SUMIF(T1229,"&lt;0")+SUMIF(T1231:T1237,"&lt;0")+SUMIF(T1239:T1241,"&lt;0")+SUMIF(T1243:T1246,"&lt;0")+SUMIF(T1248:T1249,"&lt;0")+SUMIF(T1252,"&lt;0")</f>
        <v>-159000</v>
      </c>
      <c r="U1142" s="336"/>
      <c r="V1142" s="246"/>
      <c r="W1142" s="337"/>
      <c r="X1142" s="201"/>
    </row>
    <row r="1143" spans="1:24" ht="18.600000000000001" thickBot="1">
      <c r="A1143" s="148"/>
      <c r="B1143" s="259"/>
      <c r="C1143" s="122"/>
      <c r="D1143" s="185" t="s">
        <v>805</v>
      </c>
      <c r="E1143" s="285"/>
      <c r="F1143" s="285"/>
      <c r="G1143" s="285"/>
      <c r="H1143" s="285"/>
      <c r="I1143" s="196"/>
      <c r="J1143" s="102">
        <f>(IF($E1256&lt;&gt;0,$J$2,IF($I1256&lt;&gt;0,$J$2,"")))</f>
        <v>1</v>
      </c>
      <c r="L1143" s="336"/>
      <c r="M1143" s="336"/>
      <c r="N1143" s="246"/>
      <c r="O1143" s="337"/>
      <c r="P1143" s="103"/>
      <c r="Q1143" s="336"/>
      <c r="R1143" s="336"/>
      <c r="S1143" s="246"/>
      <c r="T1143" s="337"/>
      <c r="U1143" s="336"/>
      <c r="V1143" s="246"/>
      <c r="W1143" s="337"/>
      <c r="X1143" s="203"/>
    </row>
    <row r="1144" spans="1:24" ht="18.600000000000001" thickBot="1">
      <c r="A1144" s="148"/>
      <c r="B1144" s="34">
        <v>100</v>
      </c>
      <c r="C1144" s="745" t="s">
        <v>489</v>
      </c>
      <c r="D1144" s="746"/>
      <c r="E1144" s="406">
        <f>SUM(E1145:E1146)</f>
        <v>0</v>
      </c>
      <c r="F1144" s="421">
        <f>SUM(F1145:F1146)</f>
        <v>21000</v>
      </c>
      <c r="G1144" s="341">
        <f>SUM(G1145:G1146)</f>
        <v>21000</v>
      </c>
      <c r="H1144" s="341">
        <f>SUM(H1145:H1146)</f>
        <v>21000</v>
      </c>
      <c r="I1144" s="341">
        <f>SUM(I1145:I1146)</f>
        <v>21000</v>
      </c>
      <c r="J1144" s="128">
        <f t="shared" ref="J1144:J1207" si="211">(IF($E1144&lt;&gt;0,$J$2,IF($I1144&lt;&gt;0,$J$2,"")))</f>
        <v>1</v>
      </c>
      <c r="K1144" s="129"/>
      <c r="L1144" s="204">
        <f>SUM(L1145:L1146)</f>
        <v>0</v>
      </c>
      <c r="M1144" s="205">
        <f>SUM(M1145:M1146)</f>
        <v>0</v>
      </c>
      <c r="N1144" s="342">
        <f>SUM(N1145:N1146)</f>
        <v>21000</v>
      </c>
      <c r="O1144" s="343">
        <f>SUM(O1145:O1146)</f>
        <v>-21000</v>
      </c>
      <c r="P1144" s="129"/>
      <c r="Q1144" s="206"/>
      <c r="R1144" s="344"/>
      <c r="S1144" s="345"/>
      <c r="T1144" s="344"/>
      <c r="U1144" s="344"/>
      <c r="V1144" s="344"/>
      <c r="W1144" s="346"/>
      <c r="X1144" s="207">
        <f>T1144-U1144-V1144-W1144</f>
        <v>0</v>
      </c>
    </row>
    <row r="1145" spans="1:24" ht="18.600000000000001" thickBot="1">
      <c r="A1145" s="148"/>
      <c r="B1145" s="11"/>
      <c r="C1145" s="15">
        <v>101</v>
      </c>
      <c r="D1145" s="8" t="s">
        <v>490</v>
      </c>
      <c r="E1145" s="378"/>
      <c r="F1145" s="380">
        <v>21000</v>
      </c>
      <c r="G1145" s="130">
        <v>21000</v>
      </c>
      <c r="H1145" s="130">
        <v>21000</v>
      </c>
      <c r="I1145" s="130">
        <v>21000</v>
      </c>
      <c r="J1145" s="128">
        <f t="shared" si="211"/>
        <v>1</v>
      </c>
      <c r="K1145" s="129"/>
      <c r="L1145" s="347"/>
      <c r="M1145" s="139"/>
      <c r="N1145" s="209">
        <f>I1145</f>
        <v>21000</v>
      </c>
      <c r="O1145" s="348">
        <f>L1145+M1145-N1145</f>
        <v>-21000</v>
      </c>
      <c r="P1145" s="129"/>
      <c r="Q1145" s="210"/>
      <c r="R1145" s="215"/>
      <c r="S1145" s="215"/>
      <c r="T1145" s="215"/>
      <c r="U1145" s="215"/>
      <c r="V1145" s="215"/>
      <c r="W1145" s="349"/>
      <c r="X1145" s="207">
        <f t="shared" ref="X1145:X1208" si="212">T1145-U1145-V1145-W1145</f>
        <v>0</v>
      </c>
    </row>
    <row r="1146" spans="1:24" ht="36" hidden="1" customHeight="1" thickBot="1">
      <c r="A1146" s="108"/>
      <c r="B1146" s="11"/>
      <c r="C1146" s="7">
        <v>102</v>
      </c>
      <c r="D1146" s="9" t="s">
        <v>491</v>
      </c>
      <c r="E1146" s="378"/>
      <c r="F1146" s="380"/>
      <c r="G1146" s="130"/>
      <c r="H1146" s="130"/>
      <c r="I1146" s="130"/>
      <c r="J1146" s="128" t="str">
        <f t="shared" si="211"/>
        <v/>
      </c>
      <c r="K1146" s="129"/>
      <c r="L1146" s="347"/>
      <c r="M1146" s="139"/>
      <c r="N1146" s="209">
        <f>I1146</f>
        <v>0</v>
      </c>
      <c r="O1146" s="348">
        <f t="shared" ref="O1146:O1187" si="213">L1146+M1146-N1146</f>
        <v>0</v>
      </c>
      <c r="P1146" s="129"/>
      <c r="Q1146" s="210"/>
      <c r="R1146" s="215"/>
      <c r="S1146" s="215"/>
      <c r="T1146" s="215"/>
      <c r="U1146" s="215"/>
      <c r="V1146" s="215"/>
      <c r="W1146" s="349"/>
      <c r="X1146" s="207">
        <f t="shared" si="212"/>
        <v>0</v>
      </c>
    </row>
    <row r="1147" spans="1:24" ht="18.600000000000001" thickBot="1">
      <c r="A1147" s="108"/>
      <c r="B1147" s="10">
        <v>200</v>
      </c>
      <c r="C1147" s="747" t="s">
        <v>492</v>
      </c>
      <c r="D1147" s="747"/>
      <c r="E1147" s="381"/>
      <c r="F1147" s="211">
        <f>SUM(F1148:F1152)</f>
        <v>6500</v>
      </c>
      <c r="G1147" s="137">
        <f>SUM(G1148:G1152)</f>
        <v>4500</v>
      </c>
      <c r="H1147" s="137">
        <f>SUM(H1148:H1152)</f>
        <v>4500</v>
      </c>
      <c r="I1147" s="137">
        <f>SUM(I1148:I1152)</f>
        <v>4500</v>
      </c>
      <c r="J1147" s="128">
        <f t="shared" si="211"/>
        <v>1</v>
      </c>
      <c r="K1147" s="129"/>
      <c r="L1147" s="212">
        <f>SUM(L1148:L1152)</f>
        <v>0</v>
      </c>
      <c r="M1147" s="213">
        <f>SUM(M1148:M1152)</f>
        <v>0</v>
      </c>
      <c r="N1147" s="350">
        <f>SUM(N1148:N1152)</f>
        <v>4500</v>
      </c>
      <c r="O1147" s="351">
        <f>SUM(O1148:O1152)</f>
        <v>-4500</v>
      </c>
      <c r="P1147" s="129"/>
      <c r="Q1147" s="214"/>
      <c r="R1147" s="225"/>
      <c r="S1147" s="225"/>
      <c r="T1147" s="225"/>
      <c r="U1147" s="225"/>
      <c r="V1147" s="225"/>
      <c r="W1147" s="352"/>
      <c r="X1147" s="207">
        <f t="shared" si="212"/>
        <v>0</v>
      </c>
    </row>
    <row r="1148" spans="1:24" ht="18.600000000000001" hidden="1" thickBot="1">
      <c r="A1148" s="108"/>
      <c r="B1148" s="14"/>
      <c r="C1148" s="15">
        <v>201</v>
      </c>
      <c r="D1148" s="8" t="s">
        <v>493</v>
      </c>
      <c r="E1148" s="378"/>
      <c r="F1148" s="380"/>
      <c r="G1148" s="130"/>
      <c r="H1148" s="130"/>
      <c r="I1148" s="130"/>
      <c r="J1148" s="128" t="str">
        <f t="shared" si="211"/>
        <v/>
      </c>
      <c r="K1148" s="129"/>
      <c r="L1148" s="347"/>
      <c r="M1148" s="139"/>
      <c r="N1148" s="209">
        <f>I1148</f>
        <v>0</v>
      </c>
      <c r="O1148" s="348">
        <f t="shared" si="213"/>
        <v>0</v>
      </c>
      <c r="P1148" s="129"/>
      <c r="Q1148" s="210"/>
      <c r="R1148" s="215"/>
      <c r="S1148" s="215"/>
      <c r="T1148" s="215"/>
      <c r="U1148" s="215"/>
      <c r="V1148" s="215"/>
      <c r="W1148" s="349"/>
      <c r="X1148" s="207">
        <f t="shared" si="212"/>
        <v>0</v>
      </c>
    </row>
    <row r="1149" spans="1:24" ht="18.600000000000001" thickBot="1">
      <c r="A1149" s="108"/>
      <c r="B1149" s="6"/>
      <c r="C1149" s="7">
        <v>202</v>
      </c>
      <c r="D1149" s="16" t="s">
        <v>494</v>
      </c>
      <c r="E1149" s="378"/>
      <c r="F1149" s="380">
        <v>5000</v>
      </c>
      <c r="G1149" s="130">
        <v>3000</v>
      </c>
      <c r="H1149" s="130">
        <v>3000</v>
      </c>
      <c r="I1149" s="130">
        <v>3000</v>
      </c>
      <c r="J1149" s="128">
        <f t="shared" si="211"/>
        <v>1</v>
      </c>
      <c r="K1149" s="129"/>
      <c r="L1149" s="347"/>
      <c r="M1149" s="139"/>
      <c r="N1149" s="209">
        <f>I1149</f>
        <v>3000</v>
      </c>
      <c r="O1149" s="348">
        <f t="shared" si="213"/>
        <v>-3000</v>
      </c>
      <c r="P1149" s="129"/>
      <c r="Q1149" s="210"/>
      <c r="R1149" s="215"/>
      <c r="S1149" s="215"/>
      <c r="T1149" s="215"/>
      <c r="U1149" s="215"/>
      <c r="V1149" s="215"/>
      <c r="W1149" s="349"/>
      <c r="X1149" s="207">
        <f t="shared" si="212"/>
        <v>0</v>
      </c>
    </row>
    <row r="1150" spans="1:24" ht="18.600000000000001" thickBot="1">
      <c r="A1150" s="108"/>
      <c r="B1150" s="24"/>
      <c r="C1150" s="7">
        <v>205</v>
      </c>
      <c r="D1150" s="16" t="s">
        <v>132</v>
      </c>
      <c r="E1150" s="378"/>
      <c r="F1150" s="380">
        <v>1500</v>
      </c>
      <c r="G1150" s="130">
        <v>1500</v>
      </c>
      <c r="H1150" s="130">
        <v>1500</v>
      </c>
      <c r="I1150" s="130">
        <v>1500</v>
      </c>
      <c r="J1150" s="128">
        <f t="shared" si="211"/>
        <v>1</v>
      </c>
      <c r="K1150" s="129"/>
      <c r="L1150" s="347"/>
      <c r="M1150" s="139"/>
      <c r="N1150" s="209">
        <f>I1150</f>
        <v>1500</v>
      </c>
      <c r="O1150" s="348">
        <f t="shared" si="213"/>
        <v>-1500</v>
      </c>
      <c r="P1150" s="129"/>
      <c r="Q1150" s="210"/>
      <c r="R1150" s="215"/>
      <c r="S1150" s="215"/>
      <c r="T1150" s="215"/>
      <c r="U1150" s="215"/>
      <c r="V1150" s="215"/>
      <c r="W1150" s="349"/>
      <c r="X1150" s="207">
        <f t="shared" si="212"/>
        <v>0</v>
      </c>
    </row>
    <row r="1151" spans="1:24" ht="18.600000000000001" hidden="1" thickBot="1">
      <c r="A1151" s="108"/>
      <c r="B1151" s="24"/>
      <c r="C1151" s="7">
        <v>208</v>
      </c>
      <c r="D1151" s="35" t="s">
        <v>133</v>
      </c>
      <c r="E1151" s="378"/>
      <c r="F1151" s="380"/>
      <c r="G1151" s="130"/>
      <c r="H1151" s="130"/>
      <c r="I1151" s="130"/>
      <c r="J1151" s="128" t="str">
        <f t="shared" si="211"/>
        <v/>
      </c>
      <c r="K1151" s="129"/>
      <c r="L1151" s="347"/>
      <c r="M1151" s="139"/>
      <c r="N1151" s="209">
        <f>I1151</f>
        <v>0</v>
      </c>
      <c r="O1151" s="348">
        <f t="shared" si="213"/>
        <v>0</v>
      </c>
      <c r="P1151" s="129"/>
      <c r="Q1151" s="210"/>
      <c r="R1151" s="215"/>
      <c r="S1151" s="215"/>
      <c r="T1151" s="215"/>
      <c r="U1151" s="215"/>
      <c r="V1151" s="215"/>
      <c r="W1151" s="349"/>
      <c r="X1151" s="207">
        <f t="shared" si="212"/>
        <v>0</v>
      </c>
    </row>
    <row r="1152" spans="1:24" ht="18.600000000000001" thickBot="1">
      <c r="A1152" s="108"/>
      <c r="B1152" s="14"/>
      <c r="C1152" s="13">
        <v>209</v>
      </c>
      <c r="D1152" s="19" t="s">
        <v>134</v>
      </c>
      <c r="E1152" s="378"/>
      <c r="F1152" s="380"/>
      <c r="G1152" s="130"/>
      <c r="H1152" s="130"/>
      <c r="I1152" s="130"/>
      <c r="J1152" s="128" t="str">
        <f t="shared" si="211"/>
        <v/>
      </c>
      <c r="K1152" s="129"/>
      <c r="L1152" s="347"/>
      <c r="M1152" s="139"/>
      <c r="N1152" s="209">
        <f>I1152</f>
        <v>0</v>
      </c>
      <c r="O1152" s="348">
        <f t="shared" si="213"/>
        <v>0</v>
      </c>
      <c r="P1152" s="129"/>
      <c r="Q1152" s="210"/>
      <c r="R1152" s="215"/>
      <c r="S1152" s="215"/>
      <c r="T1152" s="215"/>
      <c r="U1152" s="215"/>
      <c r="V1152" s="215"/>
      <c r="W1152" s="349"/>
      <c r="X1152" s="207">
        <f t="shared" si="212"/>
        <v>0</v>
      </c>
    </row>
    <row r="1153" spans="1:24" ht="18.600000000000001" thickBot="1">
      <c r="A1153" s="108"/>
      <c r="B1153" s="10">
        <v>500</v>
      </c>
      <c r="C1153" s="748" t="s">
        <v>1108</v>
      </c>
      <c r="D1153" s="748"/>
      <c r="E1153" s="381">
        <f>SUM(E1154:E1158)</f>
        <v>0</v>
      </c>
      <c r="F1153" s="211">
        <f>SUM(F1154:F1158)</f>
        <v>3500</v>
      </c>
      <c r="G1153" s="137">
        <f>SUM(G1154:G1158)</f>
        <v>3500</v>
      </c>
      <c r="H1153" s="137">
        <f>SUM(H1154:H1158)</f>
        <v>3500</v>
      </c>
      <c r="I1153" s="137">
        <f>SUM(I1154:I1158)</f>
        <v>3500</v>
      </c>
      <c r="J1153" s="128">
        <f t="shared" si="211"/>
        <v>1</v>
      </c>
      <c r="K1153" s="129"/>
      <c r="L1153" s="212">
        <f>SUM(L1154:L1158)</f>
        <v>0</v>
      </c>
      <c r="M1153" s="213">
        <f>SUM(M1154:M1158)</f>
        <v>0</v>
      </c>
      <c r="N1153" s="350">
        <f>SUM(N1154:N1158)</f>
        <v>3500</v>
      </c>
      <c r="O1153" s="351">
        <f>SUM(O1154:O1158)</f>
        <v>-3500</v>
      </c>
      <c r="P1153" s="129"/>
      <c r="Q1153" s="214"/>
      <c r="R1153" s="225"/>
      <c r="S1153" s="215"/>
      <c r="T1153" s="225"/>
      <c r="U1153" s="225"/>
      <c r="V1153" s="225"/>
      <c r="W1153" s="352"/>
      <c r="X1153" s="207">
        <f t="shared" si="212"/>
        <v>0</v>
      </c>
    </row>
    <row r="1154" spans="1:24" ht="18.600000000000001" thickBot="1">
      <c r="A1154" s="108"/>
      <c r="B1154" s="14"/>
      <c r="C1154" s="36">
        <v>551</v>
      </c>
      <c r="D1154" s="392" t="s">
        <v>1109</v>
      </c>
      <c r="E1154" s="378"/>
      <c r="F1154" s="380">
        <v>2000</v>
      </c>
      <c r="G1154" s="130">
        <v>2000</v>
      </c>
      <c r="H1154" s="130">
        <v>2000</v>
      </c>
      <c r="I1154" s="130">
        <v>2000</v>
      </c>
      <c r="J1154" s="128">
        <f t="shared" si="211"/>
        <v>1</v>
      </c>
      <c r="K1154" s="129"/>
      <c r="L1154" s="347"/>
      <c r="M1154" s="139"/>
      <c r="N1154" s="209">
        <f t="shared" ref="N1154:N1159" si="214">I1154</f>
        <v>2000</v>
      </c>
      <c r="O1154" s="348">
        <f t="shared" si="213"/>
        <v>-2000</v>
      </c>
      <c r="P1154" s="129"/>
      <c r="Q1154" s="210"/>
      <c r="R1154" s="215"/>
      <c r="S1154" s="215"/>
      <c r="T1154" s="215"/>
      <c r="U1154" s="215"/>
      <c r="V1154" s="215"/>
      <c r="W1154" s="349"/>
      <c r="X1154" s="207">
        <f t="shared" si="212"/>
        <v>0</v>
      </c>
    </row>
    <row r="1155" spans="1:24" ht="18.600000000000001" hidden="1" thickBot="1">
      <c r="A1155" s="147">
        <v>5</v>
      </c>
      <c r="B1155" s="14"/>
      <c r="C1155" s="37">
        <f>C1154+1</f>
        <v>552</v>
      </c>
      <c r="D1155" s="393" t="s">
        <v>1110</v>
      </c>
      <c r="E1155" s="378"/>
      <c r="F1155" s="380"/>
      <c r="G1155" s="130"/>
      <c r="H1155" s="130"/>
      <c r="I1155" s="130"/>
      <c r="J1155" s="128" t="str">
        <f t="shared" si="211"/>
        <v/>
      </c>
      <c r="K1155" s="129"/>
      <c r="L1155" s="347"/>
      <c r="M1155" s="139"/>
      <c r="N1155" s="209">
        <f t="shared" si="214"/>
        <v>0</v>
      </c>
      <c r="O1155" s="348">
        <f t="shared" si="213"/>
        <v>0</v>
      </c>
      <c r="P1155" s="129"/>
      <c r="Q1155" s="210"/>
      <c r="R1155" s="215"/>
      <c r="S1155" s="215"/>
      <c r="T1155" s="215"/>
      <c r="U1155" s="215"/>
      <c r="V1155" s="215"/>
      <c r="W1155" s="349"/>
      <c r="X1155" s="207">
        <f t="shared" si="212"/>
        <v>0</v>
      </c>
    </row>
    <row r="1156" spans="1:24" ht="18.600000000000001" thickBot="1">
      <c r="A1156" s="148">
        <v>10</v>
      </c>
      <c r="B1156" s="14"/>
      <c r="C1156" s="37">
        <v>560</v>
      </c>
      <c r="D1156" s="394" t="s">
        <v>1111</v>
      </c>
      <c r="E1156" s="378"/>
      <c r="F1156" s="380">
        <v>1000</v>
      </c>
      <c r="G1156" s="130">
        <v>1000</v>
      </c>
      <c r="H1156" s="130">
        <v>1000</v>
      </c>
      <c r="I1156" s="130">
        <v>1000</v>
      </c>
      <c r="J1156" s="128">
        <f t="shared" si="211"/>
        <v>1</v>
      </c>
      <c r="K1156" s="129"/>
      <c r="L1156" s="347"/>
      <c r="M1156" s="139"/>
      <c r="N1156" s="209">
        <f t="shared" si="214"/>
        <v>1000</v>
      </c>
      <c r="O1156" s="348">
        <f t="shared" si="213"/>
        <v>-1000</v>
      </c>
      <c r="P1156" s="129"/>
      <c r="Q1156" s="210"/>
      <c r="R1156" s="215"/>
      <c r="S1156" s="215"/>
      <c r="T1156" s="215"/>
      <c r="U1156" s="215"/>
      <c r="V1156" s="215"/>
      <c r="W1156" s="349"/>
      <c r="X1156" s="207">
        <f t="shared" si="212"/>
        <v>0</v>
      </c>
    </row>
    <row r="1157" spans="1:24" ht="18.600000000000001" thickBot="1">
      <c r="A1157" s="148">
        <v>15</v>
      </c>
      <c r="B1157" s="14"/>
      <c r="C1157" s="37">
        <v>580</v>
      </c>
      <c r="D1157" s="393" t="s">
        <v>1112</v>
      </c>
      <c r="E1157" s="378"/>
      <c r="F1157" s="380">
        <v>500</v>
      </c>
      <c r="G1157" s="130">
        <v>500</v>
      </c>
      <c r="H1157" s="130">
        <v>500</v>
      </c>
      <c r="I1157" s="130">
        <v>500</v>
      </c>
      <c r="J1157" s="128">
        <f t="shared" si="211"/>
        <v>1</v>
      </c>
      <c r="K1157" s="129"/>
      <c r="L1157" s="347"/>
      <c r="M1157" s="139"/>
      <c r="N1157" s="209">
        <f t="shared" si="214"/>
        <v>500</v>
      </c>
      <c r="O1157" s="348">
        <f t="shared" si="213"/>
        <v>-500</v>
      </c>
      <c r="P1157" s="129"/>
      <c r="Q1157" s="210"/>
      <c r="R1157" s="215"/>
      <c r="S1157" s="215"/>
      <c r="T1157" s="215"/>
      <c r="U1157" s="215"/>
      <c r="V1157" s="215"/>
      <c r="W1157" s="349"/>
      <c r="X1157" s="207">
        <f t="shared" si="212"/>
        <v>0</v>
      </c>
    </row>
    <row r="1158" spans="1:24" ht="32.4" hidden="1" thickBot="1">
      <c r="A1158" s="147">
        <v>35</v>
      </c>
      <c r="B1158" s="14"/>
      <c r="C1158" s="38">
        <v>590</v>
      </c>
      <c r="D1158" s="395" t="s">
        <v>1113</v>
      </c>
      <c r="E1158" s="378"/>
      <c r="F1158" s="380"/>
      <c r="G1158" s="130"/>
      <c r="H1158" s="130"/>
      <c r="I1158" s="130"/>
      <c r="J1158" s="128" t="str">
        <f t="shared" si="211"/>
        <v/>
      </c>
      <c r="K1158" s="129"/>
      <c r="L1158" s="347"/>
      <c r="M1158" s="139"/>
      <c r="N1158" s="209">
        <f t="shared" si="214"/>
        <v>0</v>
      </c>
      <c r="O1158" s="348">
        <f t="shared" si="213"/>
        <v>0</v>
      </c>
      <c r="P1158" s="129"/>
      <c r="Q1158" s="210"/>
      <c r="R1158" s="215"/>
      <c r="S1158" s="215"/>
      <c r="T1158" s="215"/>
      <c r="U1158" s="215"/>
      <c r="V1158" s="215"/>
      <c r="W1158" s="349"/>
      <c r="X1158" s="207">
        <f t="shared" si="212"/>
        <v>0</v>
      </c>
    </row>
    <row r="1159" spans="1:24" ht="18.600000000000001" hidden="1" thickBot="1">
      <c r="A1159" s="148">
        <v>40</v>
      </c>
      <c r="B1159" s="10">
        <v>800</v>
      </c>
      <c r="C1159" s="748" t="s">
        <v>303</v>
      </c>
      <c r="D1159" s="748"/>
      <c r="E1159" s="381"/>
      <c r="F1159" s="384"/>
      <c r="G1159" s="143"/>
      <c r="H1159" s="143"/>
      <c r="I1159" s="130"/>
      <c r="J1159" s="128" t="str">
        <f t="shared" si="211"/>
        <v/>
      </c>
      <c r="K1159" s="129"/>
      <c r="L1159" s="354"/>
      <c r="M1159" s="141"/>
      <c r="N1159" s="209">
        <f t="shared" si="214"/>
        <v>0</v>
      </c>
      <c r="O1159" s="348">
        <f t="shared" si="213"/>
        <v>0</v>
      </c>
      <c r="P1159" s="129"/>
      <c r="Q1159" s="214"/>
      <c r="R1159" s="225"/>
      <c r="S1159" s="215"/>
      <c r="T1159" s="215"/>
      <c r="U1159" s="225"/>
      <c r="V1159" s="215"/>
      <c r="W1159" s="349"/>
      <c r="X1159" s="207">
        <f t="shared" si="212"/>
        <v>0</v>
      </c>
    </row>
    <row r="1160" spans="1:24" ht="18.600000000000001" thickBot="1">
      <c r="A1160" s="148">
        <v>45</v>
      </c>
      <c r="B1160" s="10">
        <v>1000</v>
      </c>
      <c r="C1160" s="749" t="s">
        <v>1115</v>
      </c>
      <c r="D1160" s="749"/>
      <c r="E1160" s="381">
        <f>SUM(E1161:E1177)</f>
        <v>0</v>
      </c>
      <c r="F1160" s="211">
        <f>SUM(F1161:F1177)</f>
        <v>63000</v>
      </c>
      <c r="G1160" s="137">
        <f>SUM(G1161:G1177)</f>
        <v>41000</v>
      </c>
      <c r="H1160" s="137">
        <f>SUM(H1161:H1177)</f>
        <v>41000</v>
      </c>
      <c r="I1160" s="137">
        <f>SUM(I1161:I1177)</f>
        <v>46000</v>
      </c>
      <c r="J1160" s="128">
        <f t="shared" si="211"/>
        <v>1</v>
      </c>
      <c r="K1160" s="129"/>
      <c r="L1160" s="212">
        <f>SUM(L1161:L1177)</f>
        <v>0</v>
      </c>
      <c r="M1160" s="213">
        <f>SUM(M1161:M1177)</f>
        <v>0</v>
      </c>
      <c r="N1160" s="350">
        <f>SUM(N1161:N1177)</f>
        <v>46000</v>
      </c>
      <c r="O1160" s="351">
        <f>SUM(O1161:O1177)</f>
        <v>-46000</v>
      </c>
      <c r="P1160" s="129"/>
      <c r="Q1160" s="212">
        <f t="shared" ref="Q1160:W1160" si="215">SUM(Q1161:Q1177)</f>
        <v>0</v>
      </c>
      <c r="R1160" s="213">
        <f t="shared" si="215"/>
        <v>0</v>
      </c>
      <c r="S1160" s="213">
        <f t="shared" si="215"/>
        <v>46000</v>
      </c>
      <c r="T1160" s="213">
        <f t="shared" si="215"/>
        <v>-46000</v>
      </c>
      <c r="U1160" s="213">
        <f t="shared" si="215"/>
        <v>0</v>
      </c>
      <c r="V1160" s="213">
        <f t="shared" si="215"/>
        <v>0</v>
      </c>
      <c r="W1160" s="351">
        <f t="shared" si="215"/>
        <v>0</v>
      </c>
      <c r="X1160" s="207">
        <f t="shared" si="212"/>
        <v>-46000</v>
      </c>
    </row>
    <row r="1161" spans="1:24" ht="18.600000000000001" hidden="1" thickBot="1">
      <c r="A1161" s="148">
        <v>50</v>
      </c>
      <c r="B1161" s="6"/>
      <c r="C1161" s="15">
        <v>1011</v>
      </c>
      <c r="D1161" s="39" t="s">
        <v>1116</v>
      </c>
      <c r="E1161" s="378"/>
      <c r="F1161" s="380"/>
      <c r="G1161" s="130"/>
      <c r="H1161" s="130"/>
      <c r="I1161" s="130"/>
      <c r="J1161" s="128" t="str">
        <f t="shared" si="211"/>
        <v/>
      </c>
      <c r="K1161" s="129"/>
      <c r="L1161" s="347"/>
      <c r="M1161" s="139"/>
      <c r="N1161" s="209">
        <f t="shared" ref="N1161:N1177" si="216">I1161</f>
        <v>0</v>
      </c>
      <c r="O1161" s="348">
        <f t="shared" si="213"/>
        <v>0</v>
      </c>
      <c r="P1161" s="129"/>
      <c r="Q1161" s="347"/>
      <c r="R1161" s="139"/>
      <c r="S1161" s="355">
        <f t="shared" ref="S1161:S1168" si="217">+IF(+(L1161+M1161)&gt;=I1161,+M1161,+(+I1161-L1161))</f>
        <v>0</v>
      </c>
      <c r="T1161" s="209">
        <f>Q1161+R1161-S1161</f>
        <v>0</v>
      </c>
      <c r="U1161" s="139"/>
      <c r="V1161" s="139"/>
      <c r="W1161" s="140"/>
      <c r="X1161" s="207">
        <f t="shared" si="212"/>
        <v>0</v>
      </c>
    </row>
    <row r="1162" spans="1:24" ht="18.600000000000001" hidden="1" thickBot="1">
      <c r="A1162" s="148">
        <v>55</v>
      </c>
      <c r="B1162" s="6"/>
      <c r="C1162" s="7">
        <v>1012</v>
      </c>
      <c r="D1162" s="16" t="s">
        <v>1117</v>
      </c>
      <c r="E1162" s="378"/>
      <c r="F1162" s="380"/>
      <c r="G1162" s="130"/>
      <c r="H1162" s="130"/>
      <c r="I1162" s="130"/>
      <c r="J1162" s="128" t="str">
        <f t="shared" si="211"/>
        <v/>
      </c>
      <c r="K1162" s="129"/>
      <c r="L1162" s="347"/>
      <c r="M1162" s="139"/>
      <c r="N1162" s="209">
        <f t="shared" si="216"/>
        <v>0</v>
      </c>
      <c r="O1162" s="348">
        <f t="shared" si="213"/>
        <v>0</v>
      </c>
      <c r="P1162" s="129"/>
      <c r="Q1162" s="347"/>
      <c r="R1162" s="139"/>
      <c r="S1162" s="355">
        <f t="shared" si="217"/>
        <v>0</v>
      </c>
      <c r="T1162" s="209">
        <f t="shared" ref="T1162:T1168" si="218">Q1162+R1162-S1162</f>
        <v>0</v>
      </c>
      <c r="U1162" s="139"/>
      <c r="V1162" s="139"/>
      <c r="W1162" s="140"/>
      <c r="X1162" s="207">
        <f t="shared" si="212"/>
        <v>0</v>
      </c>
    </row>
    <row r="1163" spans="1:24" ht="18.600000000000001" hidden="1" thickBot="1">
      <c r="A1163" s="148">
        <v>60</v>
      </c>
      <c r="B1163" s="6"/>
      <c r="C1163" s="7">
        <v>1013</v>
      </c>
      <c r="D1163" s="16" t="s">
        <v>1118</v>
      </c>
      <c r="E1163" s="378"/>
      <c r="F1163" s="380"/>
      <c r="G1163" s="130"/>
      <c r="H1163" s="130"/>
      <c r="I1163" s="130"/>
      <c r="J1163" s="128" t="str">
        <f t="shared" si="211"/>
        <v/>
      </c>
      <c r="K1163" s="129"/>
      <c r="L1163" s="347"/>
      <c r="M1163" s="139"/>
      <c r="N1163" s="209">
        <f t="shared" si="216"/>
        <v>0</v>
      </c>
      <c r="O1163" s="348">
        <f t="shared" si="213"/>
        <v>0</v>
      </c>
      <c r="P1163" s="129"/>
      <c r="Q1163" s="347"/>
      <c r="R1163" s="139"/>
      <c r="S1163" s="355">
        <f t="shared" si="217"/>
        <v>0</v>
      </c>
      <c r="T1163" s="209">
        <f t="shared" si="218"/>
        <v>0</v>
      </c>
      <c r="U1163" s="139"/>
      <c r="V1163" s="139"/>
      <c r="W1163" s="140"/>
      <c r="X1163" s="207">
        <f t="shared" si="212"/>
        <v>0</v>
      </c>
    </row>
    <row r="1164" spans="1:24" ht="36" hidden="1" customHeight="1" thickBot="1">
      <c r="A1164" s="147">
        <v>65</v>
      </c>
      <c r="B1164" s="6"/>
      <c r="C1164" s="7">
        <v>1014</v>
      </c>
      <c r="D1164" s="16" t="s">
        <v>1119</v>
      </c>
      <c r="E1164" s="378"/>
      <c r="F1164" s="380"/>
      <c r="G1164" s="130"/>
      <c r="H1164" s="130"/>
      <c r="I1164" s="130"/>
      <c r="J1164" s="128" t="str">
        <f t="shared" si="211"/>
        <v/>
      </c>
      <c r="K1164" s="129"/>
      <c r="L1164" s="347"/>
      <c r="M1164" s="139"/>
      <c r="N1164" s="209">
        <f t="shared" si="216"/>
        <v>0</v>
      </c>
      <c r="O1164" s="348">
        <f t="shared" si="213"/>
        <v>0</v>
      </c>
      <c r="P1164" s="129"/>
      <c r="Q1164" s="347"/>
      <c r="R1164" s="139"/>
      <c r="S1164" s="355">
        <f t="shared" si="217"/>
        <v>0</v>
      </c>
      <c r="T1164" s="209">
        <f t="shared" si="218"/>
        <v>0</v>
      </c>
      <c r="U1164" s="139"/>
      <c r="V1164" s="139"/>
      <c r="W1164" s="140"/>
      <c r="X1164" s="207">
        <f t="shared" si="212"/>
        <v>0</v>
      </c>
    </row>
    <row r="1165" spans="1:24" ht="18.600000000000001" thickBot="1">
      <c r="A1165" s="148">
        <v>70</v>
      </c>
      <c r="B1165" s="6"/>
      <c r="C1165" s="7">
        <v>1015</v>
      </c>
      <c r="D1165" s="16" t="s">
        <v>1120</v>
      </c>
      <c r="E1165" s="378"/>
      <c r="F1165" s="380">
        <v>6000</v>
      </c>
      <c r="G1165" s="130">
        <v>4000</v>
      </c>
      <c r="H1165" s="130">
        <v>4000</v>
      </c>
      <c r="I1165" s="130">
        <v>4000</v>
      </c>
      <c r="J1165" s="128">
        <f t="shared" si="211"/>
        <v>1</v>
      </c>
      <c r="K1165" s="129"/>
      <c r="L1165" s="347"/>
      <c r="M1165" s="139"/>
      <c r="N1165" s="209">
        <f t="shared" si="216"/>
        <v>4000</v>
      </c>
      <c r="O1165" s="348">
        <f t="shared" si="213"/>
        <v>-4000</v>
      </c>
      <c r="P1165" s="129"/>
      <c r="Q1165" s="347"/>
      <c r="R1165" s="139"/>
      <c r="S1165" s="355">
        <f t="shared" si="217"/>
        <v>4000</v>
      </c>
      <c r="T1165" s="209">
        <f t="shared" si="218"/>
        <v>-4000</v>
      </c>
      <c r="U1165" s="139"/>
      <c r="V1165" s="139"/>
      <c r="W1165" s="140"/>
      <c r="X1165" s="207">
        <f t="shared" si="212"/>
        <v>-4000</v>
      </c>
    </row>
    <row r="1166" spans="1:24" ht="18.600000000000001" thickBot="1">
      <c r="A1166" s="148">
        <v>75</v>
      </c>
      <c r="B1166" s="6"/>
      <c r="C1166" s="7">
        <v>1016</v>
      </c>
      <c r="D1166" s="16" t="s">
        <v>1121</v>
      </c>
      <c r="E1166" s="378"/>
      <c r="F1166" s="380">
        <v>40000</v>
      </c>
      <c r="G1166" s="130">
        <v>20000</v>
      </c>
      <c r="H1166" s="130">
        <v>20000</v>
      </c>
      <c r="I1166" s="130">
        <v>25000</v>
      </c>
      <c r="J1166" s="128">
        <f t="shared" si="211"/>
        <v>1</v>
      </c>
      <c r="K1166" s="129"/>
      <c r="L1166" s="347"/>
      <c r="M1166" s="139"/>
      <c r="N1166" s="209">
        <f t="shared" si="216"/>
        <v>25000</v>
      </c>
      <c r="O1166" s="348">
        <f t="shared" si="213"/>
        <v>-25000</v>
      </c>
      <c r="P1166" s="129"/>
      <c r="Q1166" s="347"/>
      <c r="R1166" s="139"/>
      <c r="S1166" s="355">
        <f t="shared" si="217"/>
        <v>25000</v>
      </c>
      <c r="T1166" s="209">
        <f t="shared" si="218"/>
        <v>-25000</v>
      </c>
      <c r="U1166" s="139"/>
      <c r="V1166" s="139"/>
      <c r="W1166" s="140"/>
      <c r="X1166" s="207">
        <f t="shared" si="212"/>
        <v>-25000</v>
      </c>
    </row>
    <row r="1167" spans="1:24" ht="18.600000000000001" thickBot="1">
      <c r="A1167" s="148">
        <v>80</v>
      </c>
      <c r="B1167" s="11"/>
      <c r="C1167" s="40">
        <v>1020</v>
      </c>
      <c r="D1167" s="41" t="s">
        <v>1122</v>
      </c>
      <c r="E1167" s="378"/>
      <c r="F1167" s="380">
        <v>17000</v>
      </c>
      <c r="G1167" s="130">
        <v>17000</v>
      </c>
      <c r="H1167" s="130">
        <v>17000</v>
      </c>
      <c r="I1167" s="130">
        <v>17000</v>
      </c>
      <c r="J1167" s="128">
        <f t="shared" si="211"/>
        <v>1</v>
      </c>
      <c r="K1167" s="129"/>
      <c r="L1167" s="347"/>
      <c r="M1167" s="139"/>
      <c r="N1167" s="209">
        <f t="shared" si="216"/>
        <v>17000</v>
      </c>
      <c r="O1167" s="348">
        <f t="shared" si="213"/>
        <v>-17000</v>
      </c>
      <c r="P1167" s="129"/>
      <c r="Q1167" s="347"/>
      <c r="R1167" s="139"/>
      <c r="S1167" s="355">
        <f t="shared" si="217"/>
        <v>17000</v>
      </c>
      <c r="T1167" s="209">
        <f t="shared" si="218"/>
        <v>-17000</v>
      </c>
      <c r="U1167" s="139"/>
      <c r="V1167" s="139"/>
      <c r="W1167" s="140"/>
      <c r="X1167" s="207">
        <f t="shared" si="212"/>
        <v>-17000</v>
      </c>
    </row>
    <row r="1168" spans="1:24" ht="18.600000000000001" hidden="1" thickBot="1">
      <c r="A1168" s="148">
        <v>85</v>
      </c>
      <c r="B1168" s="6"/>
      <c r="C1168" s="7">
        <v>1030</v>
      </c>
      <c r="D1168" s="16" t="s">
        <v>1123</v>
      </c>
      <c r="E1168" s="378"/>
      <c r="F1168" s="380"/>
      <c r="G1168" s="130"/>
      <c r="H1168" s="130"/>
      <c r="I1168" s="130"/>
      <c r="J1168" s="128" t="str">
        <f t="shared" si="211"/>
        <v/>
      </c>
      <c r="K1168" s="129"/>
      <c r="L1168" s="347"/>
      <c r="M1168" s="139"/>
      <c r="N1168" s="209">
        <f t="shared" si="216"/>
        <v>0</v>
      </c>
      <c r="O1168" s="348">
        <f t="shared" si="213"/>
        <v>0</v>
      </c>
      <c r="P1168" s="129"/>
      <c r="Q1168" s="347"/>
      <c r="R1168" s="139"/>
      <c r="S1168" s="355">
        <f t="shared" si="217"/>
        <v>0</v>
      </c>
      <c r="T1168" s="209">
        <f t="shared" si="218"/>
        <v>0</v>
      </c>
      <c r="U1168" s="139"/>
      <c r="V1168" s="139"/>
      <c r="W1168" s="140"/>
      <c r="X1168" s="207">
        <f t="shared" si="212"/>
        <v>0</v>
      </c>
    </row>
    <row r="1169" spans="1:24" ht="18.600000000000001" hidden="1" thickBot="1">
      <c r="A1169" s="148">
        <v>90</v>
      </c>
      <c r="B1169" s="6"/>
      <c r="C1169" s="40">
        <v>1051</v>
      </c>
      <c r="D1169" s="43" t="s">
        <v>1124</v>
      </c>
      <c r="E1169" s="378"/>
      <c r="F1169" s="380"/>
      <c r="G1169" s="130"/>
      <c r="H1169" s="130"/>
      <c r="I1169" s="130"/>
      <c r="J1169" s="128" t="str">
        <f t="shared" si="211"/>
        <v/>
      </c>
      <c r="K1169" s="129"/>
      <c r="L1169" s="347"/>
      <c r="M1169" s="139"/>
      <c r="N1169" s="209">
        <f t="shared" si="216"/>
        <v>0</v>
      </c>
      <c r="O1169" s="348">
        <f t="shared" si="213"/>
        <v>0</v>
      </c>
      <c r="P1169" s="129"/>
      <c r="Q1169" s="210"/>
      <c r="R1169" s="215"/>
      <c r="S1169" s="215"/>
      <c r="T1169" s="215"/>
      <c r="U1169" s="215"/>
      <c r="V1169" s="215"/>
      <c r="W1169" s="349"/>
      <c r="X1169" s="207">
        <f t="shared" si="212"/>
        <v>0</v>
      </c>
    </row>
    <row r="1170" spans="1:24" ht="18.600000000000001" hidden="1" thickBot="1">
      <c r="A1170" s="147">
        <v>115</v>
      </c>
      <c r="B1170" s="6"/>
      <c r="C1170" s="7">
        <v>1052</v>
      </c>
      <c r="D1170" s="16" t="s">
        <v>1125</v>
      </c>
      <c r="E1170" s="378"/>
      <c r="F1170" s="380"/>
      <c r="G1170" s="130"/>
      <c r="H1170" s="130"/>
      <c r="I1170" s="130"/>
      <c r="J1170" s="128" t="str">
        <f t="shared" si="211"/>
        <v/>
      </c>
      <c r="K1170" s="129"/>
      <c r="L1170" s="347"/>
      <c r="M1170" s="139"/>
      <c r="N1170" s="209">
        <f t="shared" si="216"/>
        <v>0</v>
      </c>
      <c r="O1170" s="348">
        <f t="shared" si="213"/>
        <v>0</v>
      </c>
      <c r="P1170" s="129"/>
      <c r="Q1170" s="210"/>
      <c r="R1170" s="215"/>
      <c r="S1170" s="215"/>
      <c r="T1170" s="215"/>
      <c r="U1170" s="215"/>
      <c r="V1170" s="215"/>
      <c r="W1170" s="349"/>
      <c r="X1170" s="207">
        <f t="shared" si="212"/>
        <v>0</v>
      </c>
    </row>
    <row r="1171" spans="1:24" ht="32.4" hidden="1" thickBot="1">
      <c r="A1171" s="147">
        <v>125</v>
      </c>
      <c r="B1171" s="6"/>
      <c r="C1171" s="44">
        <v>1053</v>
      </c>
      <c r="D1171" s="45" t="s">
        <v>1126</v>
      </c>
      <c r="E1171" s="378"/>
      <c r="F1171" s="380"/>
      <c r="G1171" s="130"/>
      <c r="H1171" s="130"/>
      <c r="I1171" s="130"/>
      <c r="J1171" s="128" t="str">
        <f t="shared" si="211"/>
        <v/>
      </c>
      <c r="K1171" s="129"/>
      <c r="L1171" s="347"/>
      <c r="M1171" s="139"/>
      <c r="N1171" s="209">
        <f t="shared" si="216"/>
        <v>0</v>
      </c>
      <c r="O1171" s="348">
        <f t="shared" si="213"/>
        <v>0</v>
      </c>
      <c r="P1171" s="129"/>
      <c r="Q1171" s="210"/>
      <c r="R1171" s="215"/>
      <c r="S1171" s="215"/>
      <c r="T1171" s="215"/>
      <c r="U1171" s="215"/>
      <c r="V1171" s="215"/>
      <c r="W1171" s="349"/>
      <c r="X1171" s="207">
        <f t="shared" si="212"/>
        <v>0</v>
      </c>
    </row>
    <row r="1172" spans="1:24" ht="18.600000000000001" hidden="1" thickBot="1">
      <c r="A1172" s="148">
        <v>130</v>
      </c>
      <c r="B1172" s="6"/>
      <c r="C1172" s="7">
        <v>1062</v>
      </c>
      <c r="D1172" s="9" t="s">
        <v>1127</v>
      </c>
      <c r="E1172" s="378"/>
      <c r="F1172" s="380"/>
      <c r="G1172" s="130"/>
      <c r="H1172" s="130"/>
      <c r="I1172" s="130"/>
      <c r="J1172" s="128" t="str">
        <f t="shared" si="211"/>
        <v/>
      </c>
      <c r="K1172" s="129"/>
      <c r="L1172" s="347"/>
      <c r="M1172" s="139"/>
      <c r="N1172" s="209">
        <f t="shared" si="216"/>
        <v>0</v>
      </c>
      <c r="O1172" s="348">
        <f t="shared" si="213"/>
        <v>0</v>
      </c>
      <c r="P1172" s="129"/>
      <c r="Q1172" s="347"/>
      <c r="R1172" s="139"/>
      <c r="S1172" s="355">
        <f>+IF(+(L1172+M1172)&gt;=I1172,+M1172,+(+I1172-L1172))</f>
        <v>0</v>
      </c>
      <c r="T1172" s="209">
        <f>Q1172+R1172-S1172</f>
        <v>0</v>
      </c>
      <c r="U1172" s="139"/>
      <c r="V1172" s="139"/>
      <c r="W1172" s="140"/>
      <c r="X1172" s="207">
        <f t="shared" si="212"/>
        <v>0</v>
      </c>
    </row>
    <row r="1173" spans="1:24" ht="18.600000000000001" hidden="1" thickBot="1">
      <c r="A1173" s="148">
        <v>135</v>
      </c>
      <c r="B1173" s="6"/>
      <c r="C1173" s="7">
        <v>1063</v>
      </c>
      <c r="D1173" s="9" t="s">
        <v>1128</v>
      </c>
      <c r="E1173" s="378"/>
      <c r="F1173" s="380"/>
      <c r="G1173" s="130"/>
      <c r="H1173" s="130"/>
      <c r="I1173" s="130"/>
      <c r="J1173" s="128" t="str">
        <f t="shared" si="211"/>
        <v/>
      </c>
      <c r="K1173" s="129"/>
      <c r="L1173" s="347"/>
      <c r="M1173" s="139"/>
      <c r="N1173" s="209">
        <f t="shared" si="216"/>
        <v>0</v>
      </c>
      <c r="O1173" s="348">
        <f t="shared" si="213"/>
        <v>0</v>
      </c>
      <c r="P1173" s="129"/>
      <c r="Q1173" s="210"/>
      <c r="R1173" s="215"/>
      <c r="S1173" s="215"/>
      <c r="T1173" s="215"/>
      <c r="U1173" s="215"/>
      <c r="V1173" s="215"/>
      <c r="W1173" s="349"/>
      <c r="X1173" s="207">
        <f t="shared" si="212"/>
        <v>0</v>
      </c>
    </row>
    <row r="1174" spans="1:24" ht="18.600000000000001" hidden="1" thickBot="1">
      <c r="A1174" s="148">
        <v>140</v>
      </c>
      <c r="B1174" s="6"/>
      <c r="C1174" s="44">
        <v>1069</v>
      </c>
      <c r="D1174" s="46" t="s">
        <v>1129</v>
      </c>
      <c r="E1174" s="378"/>
      <c r="F1174" s="380"/>
      <c r="G1174" s="130"/>
      <c r="H1174" s="130"/>
      <c r="I1174" s="130"/>
      <c r="J1174" s="128" t="str">
        <f t="shared" si="211"/>
        <v/>
      </c>
      <c r="K1174" s="129"/>
      <c r="L1174" s="347"/>
      <c r="M1174" s="139"/>
      <c r="N1174" s="209">
        <f t="shared" si="216"/>
        <v>0</v>
      </c>
      <c r="O1174" s="348">
        <f t="shared" si="213"/>
        <v>0</v>
      </c>
      <c r="P1174" s="129"/>
      <c r="Q1174" s="347"/>
      <c r="R1174" s="139"/>
      <c r="S1174" s="355">
        <f>+IF(+(L1174+M1174)&gt;=I1174,+M1174,+(+I1174-L1174))</f>
        <v>0</v>
      </c>
      <c r="T1174" s="209">
        <f>Q1174+R1174-S1174</f>
        <v>0</v>
      </c>
      <c r="U1174" s="139"/>
      <c r="V1174" s="139"/>
      <c r="W1174" s="140"/>
      <c r="X1174" s="207">
        <f t="shared" si="212"/>
        <v>0</v>
      </c>
    </row>
    <row r="1175" spans="1:24" ht="31.8" hidden="1" thickBot="1">
      <c r="A1175" s="148">
        <v>145</v>
      </c>
      <c r="B1175" s="11"/>
      <c r="C1175" s="7">
        <v>1091</v>
      </c>
      <c r="D1175" s="16" t="s">
        <v>1130</v>
      </c>
      <c r="E1175" s="378"/>
      <c r="F1175" s="380"/>
      <c r="G1175" s="130"/>
      <c r="H1175" s="130"/>
      <c r="I1175" s="130"/>
      <c r="J1175" s="128" t="str">
        <f t="shared" si="211"/>
        <v/>
      </c>
      <c r="K1175" s="129"/>
      <c r="L1175" s="347"/>
      <c r="M1175" s="139"/>
      <c r="N1175" s="209">
        <f t="shared" si="216"/>
        <v>0</v>
      </c>
      <c r="O1175" s="348">
        <f t="shared" si="213"/>
        <v>0</v>
      </c>
      <c r="P1175" s="129"/>
      <c r="Q1175" s="347"/>
      <c r="R1175" s="139"/>
      <c r="S1175" s="355">
        <f>+IF(+(L1175+M1175)&gt;=I1175,+M1175,+(+I1175-L1175))</f>
        <v>0</v>
      </c>
      <c r="T1175" s="209">
        <f>Q1175+R1175-S1175</f>
        <v>0</v>
      </c>
      <c r="U1175" s="139"/>
      <c r="V1175" s="139"/>
      <c r="W1175" s="140"/>
      <c r="X1175" s="207">
        <f t="shared" si="212"/>
        <v>0</v>
      </c>
    </row>
    <row r="1176" spans="1:24" ht="18.600000000000001" hidden="1" thickBot="1">
      <c r="A1176" s="148">
        <v>150</v>
      </c>
      <c r="B1176" s="6"/>
      <c r="C1176" s="7">
        <v>1092</v>
      </c>
      <c r="D1176" s="16" t="s">
        <v>1286</v>
      </c>
      <c r="E1176" s="378"/>
      <c r="F1176" s="380"/>
      <c r="G1176" s="130"/>
      <c r="H1176" s="130"/>
      <c r="I1176" s="130"/>
      <c r="J1176" s="128" t="str">
        <f t="shared" si="211"/>
        <v/>
      </c>
      <c r="K1176" s="129"/>
      <c r="L1176" s="347"/>
      <c r="M1176" s="139"/>
      <c r="N1176" s="209">
        <f t="shared" si="216"/>
        <v>0</v>
      </c>
      <c r="O1176" s="348">
        <f t="shared" si="213"/>
        <v>0</v>
      </c>
      <c r="P1176" s="129"/>
      <c r="Q1176" s="210"/>
      <c r="R1176" s="215"/>
      <c r="S1176" s="215"/>
      <c r="T1176" s="215"/>
      <c r="U1176" s="215"/>
      <c r="V1176" s="215"/>
      <c r="W1176" s="349"/>
      <c r="X1176" s="207">
        <f t="shared" si="212"/>
        <v>0</v>
      </c>
    </row>
    <row r="1177" spans="1:24" ht="18.600000000000001" hidden="1" thickBot="1">
      <c r="A1177" s="148">
        <v>155</v>
      </c>
      <c r="B1177" s="6"/>
      <c r="C1177" s="13">
        <v>1098</v>
      </c>
      <c r="D1177" s="17" t="s">
        <v>1131</v>
      </c>
      <c r="E1177" s="378"/>
      <c r="F1177" s="380"/>
      <c r="G1177" s="130"/>
      <c r="H1177" s="130"/>
      <c r="I1177" s="130"/>
      <c r="J1177" s="128" t="str">
        <f t="shared" si="211"/>
        <v/>
      </c>
      <c r="K1177" s="129"/>
      <c r="L1177" s="347"/>
      <c r="M1177" s="139"/>
      <c r="N1177" s="209">
        <f t="shared" si="216"/>
        <v>0</v>
      </c>
      <c r="O1177" s="348">
        <f t="shared" si="213"/>
        <v>0</v>
      </c>
      <c r="P1177" s="129"/>
      <c r="Q1177" s="347"/>
      <c r="R1177" s="139"/>
      <c r="S1177" s="355">
        <f>+IF(+(L1177+M1177)&gt;=I1177,+M1177,+(+I1177-L1177))</f>
        <v>0</v>
      </c>
      <c r="T1177" s="209">
        <f>Q1177+R1177-S1177</f>
        <v>0</v>
      </c>
      <c r="U1177" s="139"/>
      <c r="V1177" s="139"/>
      <c r="W1177" s="140"/>
      <c r="X1177" s="207">
        <f t="shared" si="212"/>
        <v>0</v>
      </c>
    </row>
    <row r="1178" spans="1:24" ht="18.600000000000001" hidden="1" thickBot="1">
      <c r="A1178" s="148">
        <v>160</v>
      </c>
      <c r="B1178" s="10">
        <v>1900</v>
      </c>
      <c r="C1178" s="734" t="s">
        <v>1137</v>
      </c>
      <c r="D1178" s="734"/>
      <c r="E1178" s="381">
        <f>SUM(E1179:E1181)</f>
        <v>0</v>
      </c>
      <c r="F1178" s="211">
        <f>SUM(F1179:F1181)</f>
        <v>0</v>
      </c>
      <c r="G1178" s="137">
        <f>SUM(G1179:G1181)</f>
        <v>0</v>
      </c>
      <c r="H1178" s="137">
        <f>SUM(H1179:H1181)</f>
        <v>0</v>
      </c>
      <c r="I1178" s="137">
        <f>SUM(I1179:I1181)</f>
        <v>0</v>
      </c>
      <c r="J1178" s="128" t="str">
        <f t="shared" si="211"/>
        <v/>
      </c>
      <c r="K1178" s="129"/>
      <c r="L1178" s="212">
        <f>SUM(L1179:L1181)</f>
        <v>0</v>
      </c>
      <c r="M1178" s="213">
        <f>SUM(M1179:M1181)</f>
        <v>0</v>
      </c>
      <c r="N1178" s="350">
        <f>SUM(N1179:N1181)</f>
        <v>0</v>
      </c>
      <c r="O1178" s="351">
        <f>SUM(O1179:O1181)</f>
        <v>0</v>
      </c>
      <c r="P1178" s="129"/>
      <c r="Q1178" s="214"/>
      <c r="R1178" s="225"/>
      <c r="S1178" s="225"/>
      <c r="T1178" s="225"/>
      <c r="U1178" s="225"/>
      <c r="V1178" s="225"/>
      <c r="W1178" s="352"/>
      <c r="X1178" s="207">
        <f>T1178-U1178-V1178-W1178</f>
        <v>0</v>
      </c>
    </row>
    <row r="1179" spans="1:24" ht="18.600000000000001" hidden="1" thickBot="1">
      <c r="A1179" s="148">
        <v>165</v>
      </c>
      <c r="B1179" s="6"/>
      <c r="C1179" s="15">
        <v>1901</v>
      </c>
      <c r="D1179" s="8" t="s">
        <v>1202</v>
      </c>
      <c r="E1179" s="378"/>
      <c r="F1179" s="380"/>
      <c r="G1179" s="130"/>
      <c r="H1179" s="130"/>
      <c r="I1179" s="130"/>
      <c r="J1179" s="128" t="str">
        <f t="shared" si="211"/>
        <v/>
      </c>
      <c r="K1179" s="129"/>
      <c r="L1179" s="347"/>
      <c r="M1179" s="139"/>
      <c r="N1179" s="209">
        <f>I1179</f>
        <v>0</v>
      </c>
      <c r="O1179" s="348">
        <f>L1179+M1179-N1179</f>
        <v>0</v>
      </c>
      <c r="P1179" s="129"/>
      <c r="Q1179" s="210"/>
      <c r="R1179" s="215"/>
      <c r="S1179" s="215"/>
      <c r="T1179" s="215"/>
      <c r="U1179" s="215"/>
      <c r="V1179" s="215"/>
      <c r="W1179" s="349"/>
      <c r="X1179" s="207">
        <f>T1179-U1179-V1179-W1179</f>
        <v>0</v>
      </c>
    </row>
    <row r="1180" spans="1:24" ht="18.600000000000001" hidden="1" thickBot="1">
      <c r="A1180" s="148">
        <v>175</v>
      </c>
      <c r="B1180" s="6"/>
      <c r="C1180" s="7">
        <v>1981</v>
      </c>
      <c r="D1180" s="9" t="s">
        <v>1203</v>
      </c>
      <c r="E1180" s="378"/>
      <c r="F1180" s="380"/>
      <c r="G1180" s="130"/>
      <c r="H1180" s="130"/>
      <c r="I1180" s="130"/>
      <c r="J1180" s="128" t="str">
        <f t="shared" si="211"/>
        <v/>
      </c>
      <c r="K1180" s="129"/>
      <c r="L1180" s="347"/>
      <c r="M1180" s="139"/>
      <c r="N1180" s="209">
        <f>I1180</f>
        <v>0</v>
      </c>
      <c r="O1180" s="348">
        <f>L1180+M1180-N1180</f>
        <v>0</v>
      </c>
      <c r="P1180" s="129"/>
      <c r="Q1180" s="210"/>
      <c r="R1180" s="215"/>
      <c r="S1180" s="215"/>
      <c r="T1180" s="215"/>
      <c r="U1180" s="215"/>
      <c r="V1180" s="215"/>
      <c r="W1180" s="349"/>
      <c r="X1180" s="207">
        <f>T1180-U1180-V1180-W1180</f>
        <v>0</v>
      </c>
    </row>
    <row r="1181" spans="1:24" ht="18.600000000000001" hidden="1" thickBot="1">
      <c r="A1181" s="148">
        <v>180</v>
      </c>
      <c r="B1181" s="6"/>
      <c r="C1181" s="13">
        <v>1991</v>
      </c>
      <c r="D1181" s="12" t="s">
        <v>1204</v>
      </c>
      <c r="E1181" s="378"/>
      <c r="F1181" s="380"/>
      <c r="G1181" s="130"/>
      <c r="H1181" s="130"/>
      <c r="I1181" s="130"/>
      <c r="J1181" s="128" t="str">
        <f t="shared" si="211"/>
        <v/>
      </c>
      <c r="K1181" s="129"/>
      <c r="L1181" s="347"/>
      <c r="M1181" s="139"/>
      <c r="N1181" s="209">
        <f>I1181</f>
        <v>0</v>
      </c>
      <c r="O1181" s="348">
        <f>L1181+M1181-N1181</f>
        <v>0</v>
      </c>
      <c r="P1181" s="129"/>
      <c r="Q1181" s="210"/>
      <c r="R1181" s="215"/>
      <c r="S1181" s="215"/>
      <c r="T1181" s="215"/>
      <c r="U1181" s="215"/>
      <c r="V1181" s="215"/>
      <c r="W1181" s="349"/>
      <c r="X1181" s="207">
        <f>T1181-U1181-V1181-W1181</f>
        <v>0</v>
      </c>
    </row>
    <row r="1182" spans="1:24" ht="18.600000000000001" hidden="1" thickBot="1">
      <c r="A1182" s="148">
        <v>185</v>
      </c>
      <c r="B1182" s="10">
        <v>2100</v>
      </c>
      <c r="C1182" s="734" t="s">
        <v>310</v>
      </c>
      <c r="D1182" s="734"/>
      <c r="E1182" s="381">
        <f>SUM(E1183:E1187)</f>
        <v>0</v>
      </c>
      <c r="F1182" s="211">
        <f>SUM(F1183:F1187)</f>
        <v>0</v>
      </c>
      <c r="G1182" s="137">
        <f>SUM(G1183:G1187)</f>
        <v>0</v>
      </c>
      <c r="H1182" s="137">
        <f>SUM(H1183:H1187)</f>
        <v>0</v>
      </c>
      <c r="I1182" s="137">
        <f>SUM(I1183:I1187)</f>
        <v>0</v>
      </c>
      <c r="J1182" s="128" t="str">
        <f t="shared" si="211"/>
        <v/>
      </c>
      <c r="K1182" s="129"/>
      <c r="L1182" s="212">
        <f>SUM(L1183:L1187)</f>
        <v>0</v>
      </c>
      <c r="M1182" s="213">
        <f>SUM(M1183:M1187)</f>
        <v>0</v>
      </c>
      <c r="N1182" s="350">
        <f>SUM(N1183:N1187)</f>
        <v>0</v>
      </c>
      <c r="O1182" s="351">
        <f>SUM(O1183:O1187)</f>
        <v>0</v>
      </c>
      <c r="P1182" s="129"/>
      <c r="Q1182" s="214"/>
      <c r="R1182" s="225"/>
      <c r="S1182" s="225"/>
      <c r="T1182" s="225"/>
      <c r="U1182" s="225"/>
      <c r="V1182" s="225"/>
      <c r="W1182" s="352"/>
      <c r="X1182" s="207">
        <f t="shared" si="212"/>
        <v>0</v>
      </c>
    </row>
    <row r="1183" spans="1:24" ht="18.600000000000001" hidden="1" thickBot="1">
      <c r="A1183" s="148">
        <v>190</v>
      </c>
      <c r="B1183" s="6"/>
      <c r="C1183" s="15">
        <v>2110</v>
      </c>
      <c r="D1183" s="18" t="s">
        <v>1132</v>
      </c>
      <c r="E1183" s="378"/>
      <c r="F1183" s="380"/>
      <c r="G1183" s="130"/>
      <c r="H1183" s="130"/>
      <c r="I1183" s="130"/>
      <c r="J1183" s="128" t="str">
        <f t="shared" si="211"/>
        <v/>
      </c>
      <c r="K1183" s="129"/>
      <c r="L1183" s="347"/>
      <c r="M1183" s="139"/>
      <c r="N1183" s="209">
        <f>I1183</f>
        <v>0</v>
      </c>
      <c r="O1183" s="348">
        <f t="shared" si="213"/>
        <v>0</v>
      </c>
      <c r="P1183" s="129"/>
      <c r="Q1183" s="210"/>
      <c r="R1183" s="215"/>
      <c r="S1183" s="215"/>
      <c r="T1183" s="215"/>
      <c r="U1183" s="215"/>
      <c r="V1183" s="215"/>
      <c r="W1183" s="349"/>
      <c r="X1183" s="207">
        <f t="shared" si="212"/>
        <v>0</v>
      </c>
    </row>
    <row r="1184" spans="1:24" ht="18.600000000000001" hidden="1" thickBot="1">
      <c r="A1184" s="148">
        <v>200</v>
      </c>
      <c r="B1184" s="47"/>
      <c r="C1184" s="7">
        <v>2120</v>
      </c>
      <c r="D1184" s="35" t="s">
        <v>1133</v>
      </c>
      <c r="E1184" s="378"/>
      <c r="F1184" s="380"/>
      <c r="G1184" s="130"/>
      <c r="H1184" s="130"/>
      <c r="I1184" s="130"/>
      <c r="J1184" s="128" t="str">
        <f t="shared" si="211"/>
        <v/>
      </c>
      <c r="K1184" s="129"/>
      <c r="L1184" s="347"/>
      <c r="M1184" s="139"/>
      <c r="N1184" s="209">
        <f>I1184</f>
        <v>0</v>
      </c>
      <c r="O1184" s="348">
        <f t="shared" si="213"/>
        <v>0</v>
      </c>
      <c r="P1184" s="129"/>
      <c r="Q1184" s="210"/>
      <c r="R1184" s="215"/>
      <c r="S1184" s="215"/>
      <c r="T1184" s="215"/>
      <c r="U1184" s="215"/>
      <c r="V1184" s="215"/>
      <c r="W1184" s="349"/>
      <c r="X1184" s="207">
        <f t="shared" si="212"/>
        <v>0</v>
      </c>
    </row>
    <row r="1185" spans="1:24" ht="18.600000000000001" hidden="1" thickBot="1">
      <c r="A1185" s="148">
        <v>200</v>
      </c>
      <c r="B1185" s="47"/>
      <c r="C1185" s="7">
        <v>2125</v>
      </c>
      <c r="D1185" s="29" t="s">
        <v>304</v>
      </c>
      <c r="E1185" s="378"/>
      <c r="F1185" s="380"/>
      <c r="G1185" s="130"/>
      <c r="H1185" s="130"/>
      <c r="I1185" s="130"/>
      <c r="J1185" s="128" t="str">
        <f t="shared" si="211"/>
        <v/>
      </c>
      <c r="K1185" s="129"/>
      <c r="L1185" s="347"/>
      <c r="M1185" s="139"/>
      <c r="N1185" s="209">
        <f>I1185</f>
        <v>0</v>
      </c>
      <c r="O1185" s="348">
        <f t="shared" si="213"/>
        <v>0</v>
      </c>
      <c r="P1185" s="129"/>
      <c r="Q1185" s="210"/>
      <c r="R1185" s="215"/>
      <c r="S1185" s="215"/>
      <c r="T1185" s="215"/>
      <c r="U1185" s="215"/>
      <c r="V1185" s="215"/>
      <c r="W1185" s="349"/>
      <c r="X1185" s="207">
        <f t="shared" si="212"/>
        <v>0</v>
      </c>
    </row>
    <row r="1186" spans="1:24" ht="18.600000000000001" hidden="1" thickBot="1">
      <c r="A1186" s="148">
        <v>205</v>
      </c>
      <c r="B1186" s="14"/>
      <c r="C1186" s="7">
        <v>2140</v>
      </c>
      <c r="D1186" s="35" t="s">
        <v>1135</v>
      </c>
      <c r="E1186" s="378"/>
      <c r="F1186" s="380"/>
      <c r="G1186" s="130"/>
      <c r="H1186" s="130"/>
      <c r="I1186" s="130"/>
      <c r="J1186" s="128" t="str">
        <f t="shared" si="211"/>
        <v/>
      </c>
      <c r="K1186" s="129"/>
      <c r="L1186" s="347"/>
      <c r="M1186" s="139"/>
      <c r="N1186" s="209">
        <f>I1186</f>
        <v>0</v>
      </c>
      <c r="O1186" s="348">
        <f t="shared" si="213"/>
        <v>0</v>
      </c>
      <c r="P1186" s="129"/>
      <c r="Q1186" s="210"/>
      <c r="R1186" s="215"/>
      <c r="S1186" s="215"/>
      <c r="T1186" s="215"/>
      <c r="U1186" s="215"/>
      <c r="V1186" s="215"/>
      <c r="W1186" s="349"/>
      <c r="X1186" s="207">
        <f t="shared" si="212"/>
        <v>0</v>
      </c>
    </row>
    <row r="1187" spans="1:24" ht="18.600000000000001" hidden="1" thickBot="1">
      <c r="A1187" s="148">
        <v>210</v>
      </c>
      <c r="B1187" s="6"/>
      <c r="C1187" s="13">
        <v>2190</v>
      </c>
      <c r="D1187" s="468" t="s">
        <v>1136</v>
      </c>
      <c r="E1187" s="378"/>
      <c r="F1187" s="380"/>
      <c r="G1187" s="130"/>
      <c r="H1187" s="130"/>
      <c r="I1187" s="130"/>
      <c r="J1187" s="128" t="str">
        <f t="shared" si="211"/>
        <v/>
      </c>
      <c r="K1187" s="129"/>
      <c r="L1187" s="347"/>
      <c r="M1187" s="139"/>
      <c r="N1187" s="209">
        <f>I1187</f>
        <v>0</v>
      </c>
      <c r="O1187" s="348">
        <f t="shared" si="213"/>
        <v>0</v>
      </c>
      <c r="P1187" s="129"/>
      <c r="Q1187" s="210"/>
      <c r="R1187" s="215"/>
      <c r="S1187" s="215"/>
      <c r="T1187" s="215"/>
      <c r="U1187" s="215"/>
      <c r="V1187" s="215"/>
      <c r="W1187" s="349"/>
      <c r="X1187" s="207">
        <f t="shared" si="212"/>
        <v>0</v>
      </c>
    </row>
    <row r="1188" spans="1:24" ht="18.600000000000001" hidden="1" thickBot="1">
      <c r="A1188" s="148">
        <v>215</v>
      </c>
      <c r="B1188" s="10">
        <v>2200</v>
      </c>
      <c r="C1188" s="734" t="s">
        <v>1137</v>
      </c>
      <c r="D1188" s="734"/>
      <c r="E1188" s="381">
        <f>SUM(E1189:E1190)</f>
        <v>0</v>
      </c>
      <c r="F1188" s="211">
        <f>SUM(F1189:F1190)</f>
        <v>0</v>
      </c>
      <c r="G1188" s="137">
        <f>SUM(G1189:G1190)</f>
        <v>0</v>
      </c>
      <c r="H1188" s="137">
        <f>SUM(H1189:H1190)</f>
        <v>0</v>
      </c>
      <c r="I1188" s="137">
        <f>SUM(I1189:I1190)</f>
        <v>0</v>
      </c>
      <c r="J1188" s="128" t="str">
        <f t="shared" si="211"/>
        <v/>
      </c>
      <c r="K1188" s="129"/>
      <c r="L1188" s="212">
        <f>SUM(L1189:L1190)</f>
        <v>0</v>
      </c>
      <c r="M1188" s="213">
        <f>SUM(M1189:M1190)</f>
        <v>0</v>
      </c>
      <c r="N1188" s="350">
        <f>SUM(N1189:N1190)</f>
        <v>0</v>
      </c>
      <c r="O1188" s="351">
        <f>SUM(O1189:O1190)</f>
        <v>0</v>
      </c>
      <c r="P1188" s="129"/>
      <c r="Q1188" s="214"/>
      <c r="R1188" s="225"/>
      <c r="S1188" s="225"/>
      <c r="T1188" s="225"/>
      <c r="U1188" s="225"/>
      <c r="V1188" s="225"/>
      <c r="W1188" s="352"/>
      <c r="X1188" s="207">
        <f t="shared" si="212"/>
        <v>0</v>
      </c>
    </row>
    <row r="1189" spans="1:24" ht="18.600000000000001" hidden="1" thickBot="1">
      <c r="A1189" s="147">
        <v>220</v>
      </c>
      <c r="B1189" s="6"/>
      <c r="C1189" s="7">
        <v>2221</v>
      </c>
      <c r="D1189" s="9" t="s">
        <v>694</v>
      </c>
      <c r="E1189" s="378"/>
      <c r="F1189" s="380"/>
      <c r="G1189" s="130"/>
      <c r="H1189" s="130"/>
      <c r="I1189" s="130"/>
      <c r="J1189" s="128" t="str">
        <f t="shared" si="211"/>
        <v/>
      </c>
      <c r="K1189" s="129"/>
      <c r="L1189" s="347"/>
      <c r="M1189" s="139"/>
      <c r="N1189" s="209">
        <f t="shared" ref="N1189:N1194" si="219">I1189</f>
        <v>0</v>
      </c>
      <c r="O1189" s="348">
        <f t="shared" ref="O1189:O1194" si="220">L1189+M1189-N1189</f>
        <v>0</v>
      </c>
      <c r="P1189" s="129"/>
      <c r="Q1189" s="210"/>
      <c r="R1189" s="215"/>
      <c r="S1189" s="215"/>
      <c r="T1189" s="215"/>
      <c r="U1189" s="215"/>
      <c r="V1189" s="215"/>
      <c r="W1189" s="349"/>
      <c r="X1189" s="207">
        <f t="shared" si="212"/>
        <v>0</v>
      </c>
    </row>
    <row r="1190" spans="1:24" ht="18.600000000000001" hidden="1" thickBot="1">
      <c r="A1190" s="148">
        <v>225</v>
      </c>
      <c r="B1190" s="6"/>
      <c r="C1190" s="13">
        <v>2224</v>
      </c>
      <c r="D1190" s="12" t="s">
        <v>1138</v>
      </c>
      <c r="E1190" s="378"/>
      <c r="F1190" s="380"/>
      <c r="G1190" s="130"/>
      <c r="H1190" s="130"/>
      <c r="I1190" s="130"/>
      <c r="J1190" s="128" t="str">
        <f t="shared" si="211"/>
        <v/>
      </c>
      <c r="K1190" s="129"/>
      <c r="L1190" s="347"/>
      <c r="M1190" s="139"/>
      <c r="N1190" s="209">
        <f t="shared" si="219"/>
        <v>0</v>
      </c>
      <c r="O1190" s="348">
        <f t="shared" si="220"/>
        <v>0</v>
      </c>
      <c r="P1190" s="129"/>
      <c r="Q1190" s="210"/>
      <c r="R1190" s="215"/>
      <c r="S1190" s="215"/>
      <c r="T1190" s="215"/>
      <c r="U1190" s="215"/>
      <c r="V1190" s="215"/>
      <c r="W1190" s="349"/>
      <c r="X1190" s="207">
        <f t="shared" si="212"/>
        <v>0</v>
      </c>
    </row>
    <row r="1191" spans="1:24" ht="18.600000000000001" hidden="1" thickBot="1">
      <c r="A1191" s="148">
        <v>230</v>
      </c>
      <c r="B1191" s="10">
        <v>2500</v>
      </c>
      <c r="C1191" s="737" t="s">
        <v>1139</v>
      </c>
      <c r="D1191" s="737"/>
      <c r="E1191" s="381"/>
      <c r="F1191" s="384"/>
      <c r="G1191" s="143"/>
      <c r="H1191" s="143"/>
      <c r="I1191" s="130"/>
      <c r="J1191" s="128" t="str">
        <f t="shared" si="211"/>
        <v/>
      </c>
      <c r="K1191" s="129"/>
      <c r="L1191" s="354"/>
      <c r="M1191" s="141"/>
      <c r="N1191" s="209">
        <f t="shared" si="219"/>
        <v>0</v>
      </c>
      <c r="O1191" s="348">
        <f t="shared" si="220"/>
        <v>0</v>
      </c>
      <c r="P1191" s="129"/>
      <c r="Q1191" s="214"/>
      <c r="R1191" s="225"/>
      <c r="S1191" s="215"/>
      <c r="T1191" s="215"/>
      <c r="U1191" s="225"/>
      <c r="V1191" s="215"/>
      <c r="W1191" s="349"/>
      <c r="X1191" s="207">
        <f t="shared" si="212"/>
        <v>0</v>
      </c>
    </row>
    <row r="1192" spans="1:24" ht="18.600000000000001" hidden="1" thickBot="1">
      <c r="A1192" s="148">
        <v>245</v>
      </c>
      <c r="B1192" s="10">
        <v>2600</v>
      </c>
      <c r="C1192" s="738" t="s">
        <v>1140</v>
      </c>
      <c r="D1192" s="741"/>
      <c r="E1192" s="381"/>
      <c r="F1192" s="384"/>
      <c r="G1192" s="143"/>
      <c r="H1192" s="143"/>
      <c r="I1192" s="130"/>
      <c r="J1192" s="128" t="str">
        <f t="shared" si="211"/>
        <v/>
      </c>
      <c r="K1192" s="129"/>
      <c r="L1192" s="354"/>
      <c r="M1192" s="141"/>
      <c r="N1192" s="209">
        <f t="shared" si="219"/>
        <v>0</v>
      </c>
      <c r="O1192" s="348">
        <f t="shared" si="220"/>
        <v>0</v>
      </c>
      <c r="P1192" s="129"/>
      <c r="Q1192" s="214"/>
      <c r="R1192" s="225"/>
      <c r="S1192" s="215"/>
      <c r="T1192" s="215"/>
      <c r="U1192" s="225"/>
      <c r="V1192" s="215"/>
      <c r="W1192" s="349"/>
      <c r="X1192" s="207">
        <f t="shared" si="212"/>
        <v>0</v>
      </c>
    </row>
    <row r="1193" spans="1:24" ht="18.600000000000001" hidden="1" thickBot="1">
      <c r="A1193" s="147">
        <v>220</v>
      </c>
      <c r="B1193" s="10">
        <v>2700</v>
      </c>
      <c r="C1193" s="738" t="s">
        <v>1141</v>
      </c>
      <c r="D1193" s="741"/>
      <c r="E1193" s="381"/>
      <c r="F1193" s="384"/>
      <c r="G1193" s="143"/>
      <c r="H1193" s="143"/>
      <c r="I1193" s="130"/>
      <c r="J1193" s="128" t="str">
        <f t="shared" si="211"/>
        <v/>
      </c>
      <c r="K1193" s="129"/>
      <c r="L1193" s="354"/>
      <c r="M1193" s="141"/>
      <c r="N1193" s="209">
        <f t="shared" si="219"/>
        <v>0</v>
      </c>
      <c r="O1193" s="348">
        <f t="shared" si="220"/>
        <v>0</v>
      </c>
      <c r="P1193" s="129"/>
      <c r="Q1193" s="214"/>
      <c r="R1193" s="225"/>
      <c r="S1193" s="215"/>
      <c r="T1193" s="215"/>
      <c r="U1193" s="225"/>
      <c r="V1193" s="215"/>
      <c r="W1193" s="349"/>
      <c r="X1193" s="207">
        <f t="shared" si="212"/>
        <v>0</v>
      </c>
    </row>
    <row r="1194" spans="1:24" ht="18.600000000000001" hidden="1" thickBot="1">
      <c r="A1194" s="148">
        <v>225</v>
      </c>
      <c r="B1194" s="10">
        <v>2800</v>
      </c>
      <c r="C1194" s="738" t="s">
        <v>1142</v>
      </c>
      <c r="D1194" s="741"/>
      <c r="E1194" s="381"/>
      <c r="F1194" s="384"/>
      <c r="G1194" s="143"/>
      <c r="H1194" s="143"/>
      <c r="I1194" s="130"/>
      <c r="J1194" s="128" t="str">
        <f t="shared" si="211"/>
        <v/>
      </c>
      <c r="K1194" s="129"/>
      <c r="L1194" s="354"/>
      <c r="M1194" s="141"/>
      <c r="N1194" s="209">
        <f t="shared" si="219"/>
        <v>0</v>
      </c>
      <c r="O1194" s="348">
        <f t="shared" si="220"/>
        <v>0</v>
      </c>
      <c r="P1194" s="129"/>
      <c r="Q1194" s="214"/>
      <c r="R1194" s="225"/>
      <c r="S1194" s="215"/>
      <c r="T1194" s="215"/>
      <c r="U1194" s="225"/>
      <c r="V1194" s="215"/>
      <c r="W1194" s="349"/>
      <c r="X1194" s="207">
        <f t="shared" si="212"/>
        <v>0</v>
      </c>
    </row>
    <row r="1195" spans="1:24" ht="18.600000000000001" hidden="1" thickBot="1">
      <c r="A1195" s="148">
        <v>230</v>
      </c>
      <c r="B1195" s="10">
        <v>2900</v>
      </c>
      <c r="C1195" s="730" t="s">
        <v>1143</v>
      </c>
      <c r="D1195" s="736"/>
      <c r="E1195" s="381">
        <f>SUM(E1196:E1201)</f>
        <v>0</v>
      </c>
      <c r="F1195" s="211">
        <f>SUM(F1196:F1201)</f>
        <v>0</v>
      </c>
      <c r="G1195" s="137">
        <f>SUM(G1196:G1201)</f>
        <v>0</v>
      </c>
      <c r="H1195" s="137">
        <f>SUM(H1196:H1201)</f>
        <v>0</v>
      </c>
      <c r="I1195" s="137">
        <f>SUM(I1196:I1201)</f>
        <v>0</v>
      </c>
      <c r="J1195" s="128" t="str">
        <f t="shared" si="211"/>
        <v/>
      </c>
      <c r="K1195" s="129"/>
      <c r="L1195" s="212">
        <f>SUM(L1196:L1201)</f>
        <v>0</v>
      </c>
      <c r="M1195" s="213">
        <f>SUM(M1196:M1201)</f>
        <v>0</v>
      </c>
      <c r="N1195" s="350">
        <f>SUM(N1196:N1201)</f>
        <v>0</v>
      </c>
      <c r="O1195" s="351">
        <f>SUM(O1196:O1201)</f>
        <v>0</v>
      </c>
      <c r="P1195" s="129"/>
      <c r="Q1195" s="214"/>
      <c r="R1195" s="225"/>
      <c r="S1195" s="225"/>
      <c r="T1195" s="225"/>
      <c r="U1195" s="225"/>
      <c r="V1195" s="225"/>
      <c r="W1195" s="352"/>
      <c r="X1195" s="207">
        <f t="shared" si="212"/>
        <v>0</v>
      </c>
    </row>
    <row r="1196" spans="1:24" ht="18.600000000000001" hidden="1" thickBot="1">
      <c r="A1196" s="148">
        <v>235</v>
      </c>
      <c r="B1196" s="48"/>
      <c r="C1196" s="15">
        <v>2920</v>
      </c>
      <c r="D1196" s="218" t="s">
        <v>1144</v>
      </c>
      <c r="E1196" s="378"/>
      <c r="F1196" s="380"/>
      <c r="G1196" s="130"/>
      <c r="H1196" s="130"/>
      <c r="I1196" s="130"/>
      <c r="J1196" s="128" t="str">
        <f t="shared" si="211"/>
        <v/>
      </c>
      <c r="K1196" s="129"/>
      <c r="L1196" s="347"/>
      <c r="M1196" s="139"/>
      <c r="N1196" s="209">
        <f t="shared" ref="N1196:N1201" si="221">I1196</f>
        <v>0</v>
      </c>
      <c r="O1196" s="348">
        <f t="shared" ref="O1196:O1201" si="222">L1196+M1196-N1196</f>
        <v>0</v>
      </c>
      <c r="P1196" s="129"/>
      <c r="Q1196" s="210"/>
      <c r="R1196" s="215"/>
      <c r="S1196" s="215"/>
      <c r="T1196" s="215"/>
      <c r="U1196" s="215"/>
      <c r="V1196" s="215"/>
      <c r="W1196" s="349"/>
      <c r="X1196" s="207">
        <f t="shared" si="212"/>
        <v>0</v>
      </c>
    </row>
    <row r="1197" spans="1:24" ht="36" hidden="1" customHeight="1" thickBot="1">
      <c r="A1197" s="148">
        <v>240</v>
      </c>
      <c r="B1197" s="48"/>
      <c r="C1197" s="44">
        <v>2969</v>
      </c>
      <c r="D1197" s="219" t="s">
        <v>1145</v>
      </c>
      <c r="E1197" s="378"/>
      <c r="F1197" s="380"/>
      <c r="G1197" s="130"/>
      <c r="H1197" s="130"/>
      <c r="I1197" s="130"/>
      <c r="J1197" s="128" t="str">
        <f t="shared" si="211"/>
        <v/>
      </c>
      <c r="K1197" s="129"/>
      <c r="L1197" s="347"/>
      <c r="M1197" s="139"/>
      <c r="N1197" s="209">
        <f t="shared" si="221"/>
        <v>0</v>
      </c>
      <c r="O1197" s="348">
        <f t="shared" si="222"/>
        <v>0</v>
      </c>
      <c r="P1197" s="129"/>
      <c r="Q1197" s="210"/>
      <c r="R1197" s="215"/>
      <c r="S1197" s="215"/>
      <c r="T1197" s="215"/>
      <c r="U1197" s="215"/>
      <c r="V1197" s="215"/>
      <c r="W1197" s="349"/>
      <c r="X1197" s="207">
        <f t="shared" si="212"/>
        <v>0</v>
      </c>
    </row>
    <row r="1198" spans="1:24" ht="33" hidden="1" thickBot="1">
      <c r="A1198" s="148">
        <v>245</v>
      </c>
      <c r="B1198" s="48"/>
      <c r="C1198" s="44">
        <v>2970</v>
      </c>
      <c r="D1198" s="219" t="s">
        <v>1146</v>
      </c>
      <c r="E1198" s="378"/>
      <c r="F1198" s="380"/>
      <c r="G1198" s="130"/>
      <c r="H1198" s="130"/>
      <c r="I1198" s="130"/>
      <c r="J1198" s="128" t="str">
        <f t="shared" si="211"/>
        <v/>
      </c>
      <c r="K1198" s="129"/>
      <c r="L1198" s="347"/>
      <c r="M1198" s="139"/>
      <c r="N1198" s="209">
        <f t="shared" si="221"/>
        <v>0</v>
      </c>
      <c r="O1198" s="348">
        <f t="shared" si="222"/>
        <v>0</v>
      </c>
      <c r="P1198" s="129"/>
      <c r="Q1198" s="210"/>
      <c r="R1198" s="215"/>
      <c r="S1198" s="215"/>
      <c r="T1198" s="215"/>
      <c r="U1198" s="215"/>
      <c r="V1198" s="215"/>
      <c r="W1198" s="349"/>
      <c r="X1198" s="207">
        <f t="shared" si="212"/>
        <v>0</v>
      </c>
    </row>
    <row r="1199" spans="1:24" ht="18.600000000000001" hidden="1" thickBot="1">
      <c r="A1199" s="147">
        <v>250</v>
      </c>
      <c r="B1199" s="48"/>
      <c r="C1199" s="42">
        <v>2989</v>
      </c>
      <c r="D1199" s="220" t="s">
        <v>1147</v>
      </c>
      <c r="E1199" s="378"/>
      <c r="F1199" s="380"/>
      <c r="G1199" s="130"/>
      <c r="H1199" s="130"/>
      <c r="I1199" s="130"/>
      <c r="J1199" s="128" t="str">
        <f t="shared" si="211"/>
        <v/>
      </c>
      <c r="K1199" s="129"/>
      <c r="L1199" s="347"/>
      <c r="M1199" s="139"/>
      <c r="N1199" s="209">
        <f t="shared" si="221"/>
        <v>0</v>
      </c>
      <c r="O1199" s="348">
        <f t="shared" si="222"/>
        <v>0</v>
      </c>
      <c r="P1199" s="129"/>
      <c r="Q1199" s="210"/>
      <c r="R1199" s="215"/>
      <c r="S1199" s="215"/>
      <c r="T1199" s="215"/>
      <c r="U1199" s="215"/>
      <c r="V1199" s="215"/>
      <c r="W1199" s="349"/>
      <c r="X1199" s="207">
        <f t="shared" si="212"/>
        <v>0</v>
      </c>
    </row>
    <row r="1200" spans="1:24" ht="18.600000000000001" hidden="1" thickBot="1">
      <c r="A1200" s="148">
        <v>255</v>
      </c>
      <c r="B1200" s="6"/>
      <c r="C1200" s="7">
        <v>2991</v>
      </c>
      <c r="D1200" s="221" t="s">
        <v>1148</v>
      </c>
      <c r="E1200" s="378"/>
      <c r="F1200" s="380"/>
      <c r="G1200" s="130"/>
      <c r="H1200" s="130"/>
      <c r="I1200" s="130"/>
      <c r="J1200" s="128" t="str">
        <f t="shared" si="211"/>
        <v/>
      </c>
      <c r="K1200" s="129"/>
      <c r="L1200" s="347"/>
      <c r="M1200" s="139"/>
      <c r="N1200" s="209">
        <f t="shared" si="221"/>
        <v>0</v>
      </c>
      <c r="O1200" s="348">
        <f t="shared" si="222"/>
        <v>0</v>
      </c>
      <c r="P1200" s="129"/>
      <c r="Q1200" s="210"/>
      <c r="R1200" s="215"/>
      <c r="S1200" s="215"/>
      <c r="T1200" s="215"/>
      <c r="U1200" s="215"/>
      <c r="V1200" s="215"/>
      <c r="W1200" s="349"/>
      <c r="X1200" s="207">
        <f t="shared" si="212"/>
        <v>0</v>
      </c>
    </row>
    <row r="1201" spans="1:24" ht="18.600000000000001" hidden="1" thickBot="1">
      <c r="A1201" s="148">
        <v>265</v>
      </c>
      <c r="B1201" s="6"/>
      <c r="C1201" s="13">
        <v>2992</v>
      </c>
      <c r="D1201" s="26" t="s">
        <v>1149</v>
      </c>
      <c r="E1201" s="378"/>
      <c r="F1201" s="380"/>
      <c r="G1201" s="130"/>
      <c r="H1201" s="130"/>
      <c r="I1201" s="130"/>
      <c r="J1201" s="128" t="str">
        <f t="shared" si="211"/>
        <v/>
      </c>
      <c r="K1201" s="129"/>
      <c r="L1201" s="347"/>
      <c r="M1201" s="139"/>
      <c r="N1201" s="209">
        <f t="shared" si="221"/>
        <v>0</v>
      </c>
      <c r="O1201" s="348">
        <f t="shared" si="222"/>
        <v>0</v>
      </c>
      <c r="P1201" s="129"/>
      <c r="Q1201" s="210"/>
      <c r="R1201" s="215"/>
      <c r="S1201" s="215"/>
      <c r="T1201" s="215"/>
      <c r="U1201" s="215"/>
      <c r="V1201" s="215"/>
      <c r="W1201" s="349"/>
      <c r="X1201" s="207">
        <f t="shared" si="212"/>
        <v>0</v>
      </c>
    </row>
    <row r="1202" spans="1:24" ht="18.600000000000001" hidden="1" thickBot="1">
      <c r="A1202" s="147">
        <v>270</v>
      </c>
      <c r="B1202" s="10">
        <v>3300</v>
      </c>
      <c r="C1202" s="730" t="s">
        <v>1150</v>
      </c>
      <c r="D1202" s="730"/>
      <c r="E1202" s="381">
        <f>SUM(E1203:E1208)</f>
        <v>0</v>
      </c>
      <c r="F1202" s="211">
        <f>SUM(F1203:F1208)</f>
        <v>0</v>
      </c>
      <c r="G1202" s="137">
        <f>SUM(G1203:G1208)</f>
        <v>0</v>
      </c>
      <c r="H1202" s="137">
        <f>SUM(H1203:H1208)</f>
        <v>0</v>
      </c>
      <c r="I1202" s="137">
        <f>SUM(I1203:I1208)</f>
        <v>0</v>
      </c>
      <c r="J1202" s="128" t="str">
        <f t="shared" si="211"/>
        <v/>
      </c>
      <c r="K1202" s="129"/>
      <c r="L1202" s="214"/>
      <c r="M1202" s="225"/>
      <c r="N1202" s="225"/>
      <c r="O1202" s="352"/>
      <c r="P1202" s="129"/>
      <c r="Q1202" s="214"/>
      <c r="R1202" s="225"/>
      <c r="S1202" s="225"/>
      <c r="T1202" s="225"/>
      <c r="U1202" s="225"/>
      <c r="V1202" s="225"/>
      <c r="W1202" s="352"/>
      <c r="X1202" s="207">
        <f t="shared" si="212"/>
        <v>0</v>
      </c>
    </row>
    <row r="1203" spans="1:24" ht="18.600000000000001" hidden="1" thickBot="1">
      <c r="A1203" s="147">
        <v>290</v>
      </c>
      <c r="B1203" s="14"/>
      <c r="C1203" s="15">
        <v>3301</v>
      </c>
      <c r="D1203" s="398" t="s">
        <v>1151</v>
      </c>
      <c r="E1203" s="378"/>
      <c r="F1203" s="380"/>
      <c r="G1203" s="130"/>
      <c r="H1203" s="130"/>
      <c r="I1203" s="130"/>
      <c r="J1203" s="128" t="str">
        <f t="shared" si="211"/>
        <v/>
      </c>
      <c r="K1203" s="129"/>
      <c r="L1203" s="210"/>
      <c r="M1203" s="215"/>
      <c r="N1203" s="215"/>
      <c r="O1203" s="349"/>
      <c r="P1203" s="129"/>
      <c r="Q1203" s="210"/>
      <c r="R1203" s="215"/>
      <c r="S1203" s="215"/>
      <c r="T1203" s="215"/>
      <c r="U1203" s="215"/>
      <c r="V1203" s="215"/>
      <c r="W1203" s="349"/>
      <c r="X1203" s="207">
        <f t="shared" si="212"/>
        <v>0</v>
      </c>
    </row>
    <row r="1204" spans="1:24" ht="18.600000000000001" hidden="1" thickBot="1">
      <c r="A1204" s="216">
        <v>320</v>
      </c>
      <c r="B1204" s="14"/>
      <c r="C1204" s="44">
        <v>3302</v>
      </c>
      <c r="D1204" s="399" t="s">
        <v>305</v>
      </c>
      <c r="E1204" s="378"/>
      <c r="F1204" s="380"/>
      <c r="G1204" s="130"/>
      <c r="H1204" s="130"/>
      <c r="I1204" s="130"/>
      <c r="J1204" s="128" t="str">
        <f t="shared" si="211"/>
        <v/>
      </c>
      <c r="K1204" s="129"/>
      <c r="L1204" s="210"/>
      <c r="M1204" s="215"/>
      <c r="N1204" s="215"/>
      <c r="O1204" s="349"/>
      <c r="P1204" s="129"/>
      <c r="Q1204" s="210"/>
      <c r="R1204" s="215"/>
      <c r="S1204" s="215"/>
      <c r="T1204" s="215"/>
      <c r="U1204" s="215"/>
      <c r="V1204" s="215"/>
      <c r="W1204" s="349"/>
      <c r="X1204" s="207">
        <f t="shared" si="212"/>
        <v>0</v>
      </c>
    </row>
    <row r="1205" spans="1:24" ht="18.600000000000001" hidden="1" thickBot="1">
      <c r="A1205" s="147">
        <v>330</v>
      </c>
      <c r="B1205" s="14"/>
      <c r="C1205" s="44">
        <v>3303</v>
      </c>
      <c r="D1205" s="399" t="s">
        <v>1153</v>
      </c>
      <c r="E1205" s="378"/>
      <c r="F1205" s="380"/>
      <c r="G1205" s="130"/>
      <c r="H1205" s="130"/>
      <c r="I1205" s="130"/>
      <c r="J1205" s="128" t="str">
        <f t="shared" si="211"/>
        <v/>
      </c>
      <c r="K1205" s="129"/>
      <c r="L1205" s="210"/>
      <c r="M1205" s="215"/>
      <c r="N1205" s="215"/>
      <c r="O1205" s="349"/>
      <c r="P1205" s="129"/>
      <c r="Q1205" s="210"/>
      <c r="R1205" s="215"/>
      <c r="S1205" s="215"/>
      <c r="T1205" s="215"/>
      <c r="U1205" s="215"/>
      <c r="V1205" s="215"/>
      <c r="W1205" s="349"/>
      <c r="X1205" s="207">
        <f t="shared" si="212"/>
        <v>0</v>
      </c>
    </row>
    <row r="1206" spans="1:24" ht="18.600000000000001" hidden="1" thickBot="1">
      <c r="A1206" s="147">
        <v>350</v>
      </c>
      <c r="B1206" s="14"/>
      <c r="C1206" s="42">
        <v>3304</v>
      </c>
      <c r="D1206" s="400" t="s">
        <v>1154</v>
      </c>
      <c r="E1206" s="378"/>
      <c r="F1206" s="380"/>
      <c r="G1206" s="130"/>
      <c r="H1206" s="130"/>
      <c r="I1206" s="130"/>
      <c r="J1206" s="128" t="str">
        <f t="shared" si="211"/>
        <v/>
      </c>
      <c r="K1206" s="129"/>
      <c r="L1206" s="210"/>
      <c r="M1206" s="215"/>
      <c r="N1206" s="215"/>
      <c r="O1206" s="349"/>
      <c r="P1206" s="129"/>
      <c r="Q1206" s="210"/>
      <c r="R1206" s="215"/>
      <c r="S1206" s="215"/>
      <c r="T1206" s="215"/>
      <c r="U1206" s="215"/>
      <c r="V1206" s="215"/>
      <c r="W1206" s="349"/>
      <c r="X1206" s="207">
        <f t="shared" si="212"/>
        <v>0</v>
      </c>
    </row>
    <row r="1207" spans="1:24" ht="18.600000000000001" hidden="1" thickBot="1">
      <c r="A1207" s="148">
        <v>355</v>
      </c>
      <c r="B1207" s="14"/>
      <c r="C1207" s="13">
        <v>3305</v>
      </c>
      <c r="D1207" s="401" t="s">
        <v>1155</v>
      </c>
      <c r="E1207" s="378"/>
      <c r="F1207" s="380"/>
      <c r="G1207" s="130"/>
      <c r="H1207" s="130"/>
      <c r="I1207" s="130"/>
      <c r="J1207" s="128" t="str">
        <f t="shared" si="211"/>
        <v/>
      </c>
      <c r="K1207" s="129"/>
      <c r="L1207" s="210"/>
      <c r="M1207" s="215"/>
      <c r="N1207" s="215"/>
      <c r="O1207" s="349"/>
      <c r="P1207" s="129"/>
      <c r="Q1207" s="210"/>
      <c r="R1207" s="215"/>
      <c r="S1207" s="215"/>
      <c r="T1207" s="215"/>
      <c r="U1207" s="215"/>
      <c r="V1207" s="215"/>
      <c r="W1207" s="349"/>
      <c r="X1207" s="207">
        <f t="shared" si="212"/>
        <v>0</v>
      </c>
    </row>
    <row r="1208" spans="1:24" ht="18.600000000000001" hidden="1" thickBot="1">
      <c r="A1208" s="148">
        <v>375</v>
      </c>
      <c r="B1208" s="14"/>
      <c r="C1208" s="13">
        <v>3306</v>
      </c>
      <c r="D1208" s="401" t="s">
        <v>1156</v>
      </c>
      <c r="E1208" s="378"/>
      <c r="F1208" s="380"/>
      <c r="G1208" s="130"/>
      <c r="H1208" s="130"/>
      <c r="I1208" s="130"/>
      <c r="J1208" s="128" t="str">
        <f t="shared" ref="J1208:J1256" si="223">(IF($E1208&lt;&gt;0,$J$2,IF($I1208&lt;&gt;0,$J$2,"")))</f>
        <v/>
      </c>
      <c r="K1208" s="129"/>
      <c r="L1208" s="210"/>
      <c r="M1208" s="215"/>
      <c r="N1208" s="215"/>
      <c r="O1208" s="349"/>
      <c r="P1208" s="129"/>
      <c r="Q1208" s="210"/>
      <c r="R1208" s="215"/>
      <c r="S1208" s="215"/>
      <c r="T1208" s="215"/>
      <c r="U1208" s="215"/>
      <c r="V1208" s="215"/>
      <c r="W1208" s="349"/>
      <c r="X1208" s="207">
        <f t="shared" si="212"/>
        <v>0</v>
      </c>
    </row>
    <row r="1209" spans="1:24" ht="18.600000000000001" hidden="1" thickBot="1">
      <c r="A1209" s="148">
        <v>380</v>
      </c>
      <c r="B1209" s="10">
        <v>3900</v>
      </c>
      <c r="C1209" s="737" t="s">
        <v>1157</v>
      </c>
      <c r="D1209" s="742"/>
      <c r="E1209" s="381"/>
      <c r="F1209" s="384"/>
      <c r="G1209" s="143"/>
      <c r="H1209" s="143"/>
      <c r="I1209" s="130"/>
      <c r="J1209" s="128" t="str">
        <f t="shared" si="223"/>
        <v/>
      </c>
      <c r="K1209" s="129"/>
      <c r="L1209" s="354"/>
      <c r="M1209" s="141"/>
      <c r="N1209" s="213">
        <f t="shared" ref="N1209:N1252" si="224">I1209</f>
        <v>0</v>
      </c>
      <c r="O1209" s="348">
        <f>L1209+M1209-N1209</f>
        <v>0</v>
      </c>
      <c r="P1209" s="129"/>
      <c r="Q1209" s="354"/>
      <c r="R1209" s="141"/>
      <c r="S1209" s="355">
        <f>+IF(+(L1209+M1209)&gt;=I1209,+M1209,+(+I1209-L1209))</f>
        <v>0</v>
      </c>
      <c r="T1209" s="209">
        <f>Q1209+R1209-S1209</f>
        <v>0</v>
      </c>
      <c r="U1209" s="141"/>
      <c r="V1209" s="141"/>
      <c r="W1209" s="140"/>
      <c r="X1209" s="207">
        <f t="shared" ref="X1209:X1252" si="225">T1209-U1209-V1209-W1209</f>
        <v>0</v>
      </c>
    </row>
    <row r="1210" spans="1:24" ht="18.600000000000001" hidden="1" thickBot="1">
      <c r="A1210" s="148">
        <v>385</v>
      </c>
      <c r="B1210" s="10">
        <v>4000</v>
      </c>
      <c r="C1210" s="735" t="s">
        <v>1158</v>
      </c>
      <c r="D1210" s="735"/>
      <c r="E1210" s="381"/>
      <c r="F1210" s="384"/>
      <c r="G1210" s="143"/>
      <c r="H1210" s="143"/>
      <c r="I1210" s="130"/>
      <c r="J1210" s="128" t="str">
        <f t="shared" si="223"/>
        <v/>
      </c>
      <c r="K1210" s="129"/>
      <c r="L1210" s="354"/>
      <c r="M1210" s="141"/>
      <c r="N1210" s="213">
        <f t="shared" si="224"/>
        <v>0</v>
      </c>
      <c r="O1210" s="348">
        <f>L1210+M1210-N1210</f>
        <v>0</v>
      </c>
      <c r="P1210" s="129"/>
      <c r="Q1210" s="214"/>
      <c r="R1210" s="225"/>
      <c r="S1210" s="225"/>
      <c r="T1210" s="215"/>
      <c r="U1210" s="225"/>
      <c r="V1210" s="225"/>
      <c r="W1210" s="349"/>
      <c r="X1210" s="207">
        <f t="shared" si="225"/>
        <v>0</v>
      </c>
    </row>
    <row r="1211" spans="1:24" ht="18.600000000000001" hidden="1" thickBot="1">
      <c r="A1211" s="148">
        <v>390</v>
      </c>
      <c r="B1211" s="10">
        <v>4100</v>
      </c>
      <c r="C1211" s="735" t="s">
        <v>1159</v>
      </c>
      <c r="D1211" s="735"/>
      <c r="E1211" s="381"/>
      <c r="F1211" s="384"/>
      <c r="G1211" s="143"/>
      <c r="H1211" s="143"/>
      <c r="I1211" s="130"/>
      <c r="J1211" s="128" t="str">
        <f t="shared" si="223"/>
        <v/>
      </c>
      <c r="K1211" s="129"/>
      <c r="L1211" s="214"/>
      <c r="M1211" s="225"/>
      <c r="N1211" s="225"/>
      <c r="O1211" s="352"/>
      <c r="P1211" s="129"/>
      <c r="Q1211" s="214"/>
      <c r="R1211" s="225"/>
      <c r="S1211" s="225"/>
      <c r="T1211" s="225"/>
      <c r="U1211" s="225"/>
      <c r="V1211" s="225"/>
      <c r="W1211" s="352"/>
      <c r="X1211" s="207">
        <f t="shared" si="225"/>
        <v>0</v>
      </c>
    </row>
    <row r="1212" spans="1:24" ht="18.600000000000001" hidden="1" thickBot="1">
      <c r="A1212" s="148">
        <v>395</v>
      </c>
      <c r="B1212" s="10">
        <v>4200</v>
      </c>
      <c r="C1212" s="730" t="s">
        <v>1160</v>
      </c>
      <c r="D1212" s="736"/>
      <c r="E1212" s="381">
        <f>SUM(E1213:E1218)</f>
        <v>0</v>
      </c>
      <c r="F1212" s="211">
        <f>SUM(F1213:F1218)</f>
        <v>0</v>
      </c>
      <c r="G1212" s="137">
        <f>SUM(G1213:G1218)</f>
        <v>0</v>
      </c>
      <c r="H1212" s="137">
        <f>SUM(H1213:H1218)</f>
        <v>0</v>
      </c>
      <c r="I1212" s="137">
        <f>SUM(I1213:I1218)</f>
        <v>0</v>
      </c>
      <c r="J1212" s="128" t="str">
        <f t="shared" si="223"/>
        <v/>
      </c>
      <c r="K1212" s="129"/>
      <c r="L1212" s="212">
        <f>SUM(L1213:L1218)</f>
        <v>0</v>
      </c>
      <c r="M1212" s="213">
        <f>SUM(M1213:M1218)</f>
        <v>0</v>
      </c>
      <c r="N1212" s="350">
        <f>SUM(N1213:N1218)</f>
        <v>0</v>
      </c>
      <c r="O1212" s="351">
        <f>SUM(O1213:O1218)</f>
        <v>0</v>
      </c>
      <c r="P1212" s="129"/>
      <c r="Q1212" s="212">
        <f t="shared" ref="Q1212:W1212" si="226">SUM(Q1213:Q1218)</f>
        <v>0</v>
      </c>
      <c r="R1212" s="213">
        <f t="shared" si="226"/>
        <v>0</v>
      </c>
      <c r="S1212" s="213">
        <f t="shared" si="226"/>
        <v>0</v>
      </c>
      <c r="T1212" s="213">
        <f t="shared" si="226"/>
        <v>0</v>
      </c>
      <c r="U1212" s="213">
        <f t="shared" si="226"/>
        <v>0</v>
      </c>
      <c r="V1212" s="213">
        <f t="shared" si="226"/>
        <v>0</v>
      </c>
      <c r="W1212" s="351">
        <f t="shared" si="226"/>
        <v>0</v>
      </c>
      <c r="X1212" s="207">
        <f t="shared" si="225"/>
        <v>0</v>
      </c>
    </row>
    <row r="1213" spans="1:24" ht="18.600000000000001" hidden="1" thickBot="1">
      <c r="A1213" s="142">
        <v>397</v>
      </c>
      <c r="B1213" s="49"/>
      <c r="C1213" s="15">
        <v>4201</v>
      </c>
      <c r="D1213" s="8" t="s">
        <v>1161</v>
      </c>
      <c r="E1213" s="378"/>
      <c r="F1213" s="380"/>
      <c r="G1213" s="130"/>
      <c r="H1213" s="130"/>
      <c r="I1213" s="130"/>
      <c r="J1213" s="128" t="str">
        <f t="shared" si="223"/>
        <v/>
      </c>
      <c r="K1213" s="129"/>
      <c r="L1213" s="347"/>
      <c r="M1213" s="139"/>
      <c r="N1213" s="209">
        <f t="shared" si="224"/>
        <v>0</v>
      </c>
      <c r="O1213" s="348">
        <f t="shared" ref="O1213:O1218" si="227">L1213+M1213-N1213</f>
        <v>0</v>
      </c>
      <c r="P1213" s="129"/>
      <c r="Q1213" s="347"/>
      <c r="R1213" s="139"/>
      <c r="S1213" s="355">
        <f t="shared" ref="S1213:S1218" si="228">+IF(+(L1213+M1213)&gt;=I1213,+M1213,+(+I1213-L1213))</f>
        <v>0</v>
      </c>
      <c r="T1213" s="209">
        <f t="shared" ref="T1213:T1218" si="229">Q1213+R1213-S1213</f>
        <v>0</v>
      </c>
      <c r="U1213" s="139"/>
      <c r="V1213" s="139"/>
      <c r="W1213" s="140"/>
      <c r="X1213" s="207">
        <f t="shared" si="225"/>
        <v>0</v>
      </c>
    </row>
    <row r="1214" spans="1:24" ht="18.600000000000001" hidden="1" thickBot="1">
      <c r="A1214" s="131">
        <v>398</v>
      </c>
      <c r="B1214" s="49"/>
      <c r="C1214" s="7">
        <v>4202</v>
      </c>
      <c r="D1214" s="9" t="s">
        <v>1162</v>
      </c>
      <c r="E1214" s="378"/>
      <c r="F1214" s="380"/>
      <c r="G1214" s="130"/>
      <c r="H1214" s="130"/>
      <c r="I1214" s="130"/>
      <c r="J1214" s="128" t="str">
        <f t="shared" si="223"/>
        <v/>
      </c>
      <c r="K1214" s="129"/>
      <c r="L1214" s="347"/>
      <c r="M1214" s="139"/>
      <c r="N1214" s="209">
        <f t="shared" si="224"/>
        <v>0</v>
      </c>
      <c r="O1214" s="348">
        <f t="shared" si="227"/>
        <v>0</v>
      </c>
      <c r="P1214" s="129"/>
      <c r="Q1214" s="347"/>
      <c r="R1214" s="139"/>
      <c r="S1214" s="355">
        <f t="shared" si="228"/>
        <v>0</v>
      </c>
      <c r="T1214" s="209">
        <f t="shared" si="229"/>
        <v>0</v>
      </c>
      <c r="U1214" s="139"/>
      <c r="V1214" s="139"/>
      <c r="W1214" s="140"/>
      <c r="X1214" s="207">
        <f t="shared" si="225"/>
        <v>0</v>
      </c>
    </row>
    <row r="1215" spans="1:24" ht="18.600000000000001" hidden="1" thickBot="1">
      <c r="A1215" s="131">
        <v>399</v>
      </c>
      <c r="B1215" s="49"/>
      <c r="C1215" s="7">
        <v>4214</v>
      </c>
      <c r="D1215" s="9" t="s">
        <v>1163</v>
      </c>
      <c r="E1215" s="378"/>
      <c r="F1215" s="380"/>
      <c r="G1215" s="130"/>
      <c r="H1215" s="130"/>
      <c r="I1215" s="130"/>
      <c r="J1215" s="128" t="str">
        <f t="shared" si="223"/>
        <v/>
      </c>
      <c r="K1215" s="129"/>
      <c r="L1215" s="347"/>
      <c r="M1215" s="139"/>
      <c r="N1215" s="209">
        <f t="shared" si="224"/>
        <v>0</v>
      </c>
      <c r="O1215" s="348">
        <f t="shared" si="227"/>
        <v>0</v>
      </c>
      <c r="P1215" s="129"/>
      <c r="Q1215" s="347"/>
      <c r="R1215" s="139"/>
      <c r="S1215" s="355">
        <f t="shared" si="228"/>
        <v>0</v>
      </c>
      <c r="T1215" s="209">
        <f t="shared" si="229"/>
        <v>0</v>
      </c>
      <c r="U1215" s="139"/>
      <c r="V1215" s="139"/>
      <c r="W1215" s="140"/>
      <c r="X1215" s="207">
        <f t="shared" si="225"/>
        <v>0</v>
      </c>
    </row>
    <row r="1216" spans="1:24" ht="18.600000000000001" hidden="1" thickBot="1">
      <c r="A1216" s="131">
        <v>400</v>
      </c>
      <c r="B1216" s="49"/>
      <c r="C1216" s="7">
        <v>4217</v>
      </c>
      <c r="D1216" s="9" t="s">
        <v>1164</v>
      </c>
      <c r="E1216" s="378"/>
      <c r="F1216" s="380"/>
      <c r="G1216" s="130"/>
      <c r="H1216" s="130"/>
      <c r="I1216" s="130"/>
      <c r="J1216" s="128" t="str">
        <f t="shared" si="223"/>
        <v/>
      </c>
      <c r="K1216" s="129"/>
      <c r="L1216" s="347"/>
      <c r="M1216" s="139"/>
      <c r="N1216" s="209">
        <f t="shared" si="224"/>
        <v>0</v>
      </c>
      <c r="O1216" s="348">
        <f t="shared" si="227"/>
        <v>0</v>
      </c>
      <c r="P1216" s="129"/>
      <c r="Q1216" s="347"/>
      <c r="R1216" s="139"/>
      <c r="S1216" s="355">
        <f t="shared" si="228"/>
        <v>0</v>
      </c>
      <c r="T1216" s="209">
        <f t="shared" si="229"/>
        <v>0</v>
      </c>
      <c r="U1216" s="139"/>
      <c r="V1216" s="139"/>
      <c r="W1216" s="140"/>
      <c r="X1216" s="207">
        <f t="shared" si="225"/>
        <v>0</v>
      </c>
    </row>
    <row r="1217" spans="1:24" ht="18.600000000000001" hidden="1" thickBot="1">
      <c r="A1217" s="131">
        <v>401</v>
      </c>
      <c r="B1217" s="49"/>
      <c r="C1217" s="7">
        <v>4218</v>
      </c>
      <c r="D1217" s="16" t="s">
        <v>1165</v>
      </c>
      <c r="E1217" s="378"/>
      <c r="F1217" s="380"/>
      <c r="G1217" s="130"/>
      <c r="H1217" s="130"/>
      <c r="I1217" s="130"/>
      <c r="J1217" s="128" t="str">
        <f t="shared" si="223"/>
        <v/>
      </c>
      <c r="K1217" s="129"/>
      <c r="L1217" s="347"/>
      <c r="M1217" s="139"/>
      <c r="N1217" s="209">
        <f t="shared" si="224"/>
        <v>0</v>
      </c>
      <c r="O1217" s="348">
        <f t="shared" si="227"/>
        <v>0</v>
      </c>
      <c r="P1217" s="129"/>
      <c r="Q1217" s="347"/>
      <c r="R1217" s="139"/>
      <c r="S1217" s="355">
        <f t="shared" si="228"/>
        <v>0</v>
      </c>
      <c r="T1217" s="209">
        <f t="shared" si="229"/>
        <v>0</v>
      </c>
      <c r="U1217" s="139"/>
      <c r="V1217" s="139"/>
      <c r="W1217" s="140"/>
      <c r="X1217" s="207">
        <f t="shared" si="225"/>
        <v>0</v>
      </c>
    </row>
    <row r="1218" spans="1:24" ht="18.600000000000001" hidden="1" thickBot="1">
      <c r="A1218" s="131">
        <v>402</v>
      </c>
      <c r="B1218" s="49"/>
      <c r="C1218" s="7">
        <v>4219</v>
      </c>
      <c r="D1218" s="29" t="s">
        <v>1166</v>
      </c>
      <c r="E1218" s="378"/>
      <c r="F1218" s="380"/>
      <c r="G1218" s="130"/>
      <c r="H1218" s="130"/>
      <c r="I1218" s="130"/>
      <c r="J1218" s="128" t="str">
        <f t="shared" si="223"/>
        <v/>
      </c>
      <c r="K1218" s="129"/>
      <c r="L1218" s="347"/>
      <c r="M1218" s="139"/>
      <c r="N1218" s="209">
        <f t="shared" si="224"/>
        <v>0</v>
      </c>
      <c r="O1218" s="348">
        <f t="shared" si="227"/>
        <v>0</v>
      </c>
      <c r="P1218" s="129"/>
      <c r="Q1218" s="347"/>
      <c r="R1218" s="139"/>
      <c r="S1218" s="355">
        <f t="shared" si="228"/>
        <v>0</v>
      </c>
      <c r="T1218" s="209">
        <f t="shared" si="229"/>
        <v>0</v>
      </c>
      <c r="U1218" s="139"/>
      <c r="V1218" s="139"/>
      <c r="W1218" s="140"/>
      <c r="X1218" s="207">
        <f t="shared" si="225"/>
        <v>0</v>
      </c>
    </row>
    <row r="1219" spans="1:24" ht="18.600000000000001" hidden="1" thickBot="1">
      <c r="A1219" s="226">
        <v>404</v>
      </c>
      <c r="B1219" s="10">
        <v>4300</v>
      </c>
      <c r="C1219" s="734" t="s">
        <v>1167</v>
      </c>
      <c r="D1219" s="734"/>
      <c r="E1219" s="381">
        <f>SUM(E1220:E1222)</f>
        <v>0</v>
      </c>
      <c r="F1219" s="211">
        <f>SUM(F1220:F1222)</f>
        <v>0</v>
      </c>
      <c r="G1219" s="137">
        <f>SUM(G1220:G1222)</f>
        <v>0</v>
      </c>
      <c r="H1219" s="137">
        <f>SUM(H1220:H1222)</f>
        <v>0</v>
      </c>
      <c r="I1219" s="137">
        <f>SUM(I1220:I1222)</f>
        <v>0</v>
      </c>
      <c r="J1219" s="128" t="str">
        <f t="shared" si="223"/>
        <v/>
      </c>
      <c r="K1219" s="129"/>
      <c r="L1219" s="212">
        <f>SUM(L1220:L1222)</f>
        <v>0</v>
      </c>
      <c r="M1219" s="213">
        <f>SUM(M1220:M1222)</f>
        <v>0</v>
      </c>
      <c r="N1219" s="350">
        <f>SUM(N1220:N1222)</f>
        <v>0</v>
      </c>
      <c r="O1219" s="351">
        <f>SUM(O1220:O1222)</f>
        <v>0</v>
      </c>
      <c r="P1219" s="129"/>
      <c r="Q1219" s="212">
        <f t="shared" ref="Q1219:W1219" si="230">SUM(Q1220:Q1222)</f>
        <v>0</v>
      </c>
      <c r="R1219" s="213">
        <f t="shared" si="230"/>
        <v>0</v>
      </c>
      <c r="S1219" s="213">
        <f t="shared" si="230"/>
        <v>0</v>
      </c>
      <c r="T1219" s="213">
        <f t="shared" si="230"/>
        <v>0</v>
      </c>
      <c r="U1219" s="213">
        <f t="shared" si="230"/>
        <v>0</v>
      </c>
      <c r="V1219" s="213">
        <f t="shared" si="230"/>
        <v>0</v>
      </c>
      <c r="W1219" s="351">
        <f t="shared" si="230"/>
        <v>0</v>
      </c>
      <c r="X1219" s="207">
        <f t="shared" si="225"/>
        <v>0</v>
      </c>
    </row>
    <row r="1220" spans="1:24" ht="18.600000000000001" hidden="1" thickBot="1">
      <c r="A1220" s="226">
        <v>404</v>
      </c>
      <c r="B1220" s="49"/>
      <c r="C1220" s="15">
        <v>4301</v>
      </c>
      <c r="D1220" s="39" t="s">
        <v>1168</v>
      </c>
      <c r="E1220" s="378"/>
      <c r="F1220" s="380"/>
      <c r="G1220" s="130"/>
      <c r="H1220" s="130"/>
      <c r="I1220" s="130"/>
      <c r="J1220" s="128" t="str">
        <f t="shared" si="223"/>
        <v/>
      </c>
      <c r="K1220" s="129"/>
      <c r="L1220" s="347"/>
      <c r="M1220" s="139"/>
      <c r="N1220" s="209">
        <f t="shared" si="224"/>
        <v>0</v>
      </c>
      <c r="O1220" s="348">
        <f t="shared" ref="O1220:O1225" si="231">L1220+M1220-N1220</f>
        <v>0</v>
      </c>
      <c r="P1220" s="129"/>
      <c r="Q1220" s="347"/>
      <c r="R1220" s="139"/>
      <c r="S1220" s="355">
        <f t="shared" ref="S1220:S1225" si="232">+IF(+(L1220+M1220)&gt;=I1220,+M1220,+(+I1220-L1220))</f>
        <v>0</v>
      </c>
      <c r="T1220" s="209">
        <f t="shared" ref="T1220:T1225" si="233">Q1220+R1220-S1220</f>
        <v>0</v>
      </c>
      <c r="U1220" s="139"/>
      <c r="V1220" s="139"/>
      <c r="W1220" s="140"/>
      <c r="X1220" s="207">
        <f t="shared" si="225"/>
        <v>0</v>
      </c>
    </row>
    <row r="1221" spans="1:24" ht="18.600000000000001" hidden="1" thickBot="1">
      <c r="A1221" s="147">
        <v>440</v>
      </c>
      <c r="B1221" s="49"/>
      <c r="C1221" s="7">
        <v>4302</v>
      </c>
      <c r="D1221" s="9" t="s">
        <v>306</v>
      </c>
      <c r="E1221" s="378"/>
      <c r="F1221" s="380"/>
      <c r="G1221" s="130"/>
      <c r="H1221" s="130"/>
      <c r="I1221" s="130"/>
      <c r="J1221" s="128" t="str">
        <f t="shared" si="223"/>
        <v/>
      </c>
      <c r="K1221" s="129"/>
      <c r="L1221" s="347"/>
      <c r="M1221" s="139"/>
      <c r="N1221" s="209">
        <f t="shared" si="224"/>
        <v>0</v>
      </c>
      <c r="O1221" s="348">
        <f t="shared" si="231"/>
        <v>0</v>
      </c>
      <c r="P1221" s="129"/>
      <c r="Q1221" s="347"/>
      <c r="R1221" s="139"/>
      <c r="S1221" s="355">
        <f t="shared" si="232"/>
        <v>0</v>
      </c>
      <c r="T1221" s="209">
        <f t="shared" si="233"/>
        <v>0</v>
      </c>
      <c r="U1221" s="139"/>
      <c r="V1221" s="139"/>
      <c r="W1221" s="140"/>
      <c r="X1221" s="207">
        <f t="shared" si="225"/>
        <v>0</v>
      </c>
    </row>
    <row r="1222" spans="1:24" ht="18.600000000000001" hidden="1" thickBot="1">
      <c r="A1222" s="147">
        <v>450</v>
      </c>
      <c r="B1222" s="49"/>
      <c r="C1222" s="13">
        <v>4309</v>
      </c>
      <c r="D1222" s="19" t="s">
        <v>1170</v>
      </c>
      <c r="E1222" s="378"/>
      <c r="F1222" s="380"/>
      <c r="G1222" s="130"/>
      <c r="H1222" s="130"/>
      <c r="I1222" s="130"/>
      <c r="J1222" s="128" t="str">
        <f t="shared" si="223"/>
        <v/>
      </c>
      <c r="K1222" s="129"/>
      <c r="L1222" s="347"/>
      <c r="M1222" s="139"/>
      <c r="N1222" s="209">
        <f t="shared" si="224"/>
        <v>0</v>
      </c>
      <c r="O1222" s="348">
        <f t="shared" si="231"/>
        <v>0</v>
      </c>
      <c r="P1222" s="129"/>
      <c r="Q1222" s="347"/>
      <c r="R1222" s="139"/>
      <c r="S1222" s="355">
        <f t="shared" si="232"/>
        <v>0</v>
      </c>
      <c r="T1222" s="209">
        <f t="shared" si="233"/>
        <v>0</v>
      </c>
      <c r="U1222" s="139"/>
      <c r="V1222" s="139"/>
      <c r="W1222" s="140"/>
      <c r="X1222" s="207">
        <f t="shared" si="225"/>
        <v>0</v>
      </c>
    </row>
    <row r="1223" spans="1:24" ht="18.600000000000001" hidden="1" thickBot="1">
      <c r="A1223" s="147">
        <v>495</v>
      </c>
      <c r="B1223" s="10">
        <v>4400</v>
      </c>
      <c r="C1223" s="737" t="s">
        <v>1171</v>
      </c>
      <c r="D1223" s="737"/>
      <c r="E1223" s="381"/>
      <c r="F1223" s="384"/>
      <c r="G1223" s="143"/>
      <c r="H1223" s="143"/>
      <c r="I1223" s="130"/>
      <c r="J1223" s="128" t="str">
        <f t="shared" si="223"/>
        <v/>
      </c>
      <c r="K1223" s="129"/>
      <c r="L1223" s="354"/>
      <c r="M1223" s="141"/>
      <c r="N1223" s="213">
        <f t="shared" si="224"/>
        <v>0</v>
      </c>
      <c r="O1223" s="348">
        <f t="shared" si="231"/>
        <v>0</v>
      </c>
      <c r="P1223" s="129"/>
      <c r="Q1223" s="354"/>
      <c r="R1223" s="141"/>
      <c r="S1223" s="355">
        <f t="shared" si="232"/>
        <v>0</v>
      </c>
      <c r="T1223" s="209">
        <f t="shared" si="233"/>
        <v>0</v>
      </c>
      <c r="U1223" s="141"/>
      <c r="V1223" s="141"/>
      <c r="W1223" s="140"/>
      <c r="X1223" s="207">
        <f t="shared" si="225"/>
        <v>0</v>
      </c>
    </row>
    <row r="1224" spans="1:24" ht="18.600000000000001" hidden="1" thickBot="1">
      <c r="A1224" s="148">
        <v>500</v>
      </c>
      <c r="B1224" s="10">
        <v>4500</v>
      </c>
      <c r="C1224" s="735" t="s">
        <v>279</v>
      </c>
      <c r="D1224" s="735"/>
      <c r="E1224" s="381"/>
      <c r="F1224" s="384"/>
      <c r="G1224" s="143"/>
      <c r="H1224" s="143"/>
      <c r="I1224" s="130"/>
      <c r="J1224" s="128" t="str">
        <f t="shared" si="223"/>
        <v/>
      </c>
      <c r="K1224" s="129"/>
      <c r="L1224" s="354"/>
      <c r="M1224" s="141"/>
      <c r="N1224" s="213">
        <f t="shared" si="224"/>
        <v>0</v>
      </c>
      <c r="O1224" s="348">
        <f t="shared" si="231"/>
        <v>0</v>
      </c>
      <c r="P1224" s="129"/>
      <c r="Q1224" s="354"/>
      <c r="R1224" s="141"/>
      <c r="S1224" s="355">
        <f t="shared" si="232"/>
        <v>0</v>
      </c>
      <c r="T1224" s="209">
        <f t="shared" si="233"/>
        <v>0</v>
      </c>
      <c r="U1224" s="141"/>
      <c r="V1224" s="141"/>
      <c r="W1224" s="140"/>
      <c r="X1224" s="207">
        <f t="shared" si="225"/>
        <v>0</v>
      </c>
    </row>
    <row r="1225" spans="1:24" ht="18.600000000000001" hidden="1" thickBot="1">
      <c r="A1225" s="148">
        <v>505</v>
      </c>
      <c r="B1225" s="10">
        <v>4600</v>
      </c>
      <c r="C1225" s="738" t="s">
        <v>1172</v>
      </c>
      <c r="D1225" s="739"/>
      <c r="E1225" s="381"/>
      <c r="F1225" s="384"/>
      <c r="G1225" s="143"/>
      <c r="H1225" s="143"/>
      <c r="I1225" s="130"/>
      <c r="J1225" s="128" t="str">
        <f t="shared" si="223"/>
        <v/>
      </c>
      <c r="K1225" s="129"/>
      <c r="L1225" s="354"/>
      <c r="M1225" s="141"/>
      <c r="N1225" s="213">
        <f t="shared" si="224"/>
        <v>0</v>
      </c>
      <c r="O1225" s="348">
        <f t="shared" si="231"/>
        <v>0</v>
      </c>
      <c r="P1225" s="129"/>
      <c r="Q1225" s="354"/>
      <c r="R1225" s="141"/>
      <c r="S1225" s="355">
        <f t="shared" si="232"/>
        <v>0</v>
      </c>
      <c r="T1225" s="209">
        <f t="shared" si="233"/>
        <v>0</v>
      </c>
      <c r="U1225" s="141"/>
      <c r="V1225" s="141"/>
      <c r="W1225" s="140"/>
      <c r="X1225" s="207">
        <f t="shared" si="225"/>
        <v>0</v>
      </c>
    </row>
    <row r="1226" spans="1:24" ht="18.600000000000001" hidden="1" thickBot="1">
      <c r="A1226" s="148">
        <v>510</v>
      </c>
      <c r="B1226" s="10">
        <v>4900</v>
      </c>
      <c r="C1226" s="730" t="s">
        <v>1205</v>
      </c>
      <c r="D1226" s="730"/>
      <c r="E1226" s="381">
        <f>+E1227+E1228</f>
        <v>0</v>
      </c>
      <c r="F1226" s="211">
        <f>+F1227+F1228</f>
        <v>0</v>
      </c>
      <c r="G1226" s="137">
        <f>+G1227+G1228</f>
        <v>0</v>
      </c>
      <c r="H1226" s="137">
        <f>+H1227+H1228</f>
        <v>0</v>
      </c>
      <c r="I1226" s="137">
        <f>+I1227+I1228</f>
        <v>0</v>
      </c>
      <c r="J1226" s="128" t="str">
        <f t="shared" si="223"/>
        <v/>
      </c>
      <c r="K1226" s="129"/>
      <c r="L1226" s="214"/>
      <c r="M1226" s="225"/>
      <c r="N1226" s="225"/>
      <c r="O1226" s="352"/>
      <c r="P1226" s="129"/>
      <c r="Q1226" s="214"/>
      <c r="R1226" s="225"/>
      <c r="S1226" s="225"/>
      <c r="T1226" s="225"/>
      <c r="U1226" s="225"/>
      <c r="V1226" s="225"/>
      <c r="W1226" s="352"/>
      <c r="X1226" s="207">
        <f t="shared" si="225"/>
        <v>0</v>
      </c>
    </row>
    <row r="1227" spans="1:24" ht="18.600000000000001" hidden="1" thickBot="1">
      <c r="A1227" s="148">
        <v>515</v>
      </c>
      <c r="B1227" s="49"/>
      <c r="C1227" s="15">
        <v>4901</v>
      </c>
      <c r="D1227" s="50" t="s">
        <v>1206</v>
      </c>
      <c r="E1227" s="378"/>
      <c r="F1227" s="380"/>
      <c r="G1227" s="130"/>
      <c r="H1227" s="130"/>
      <c r="I1227" s="130"/>
      <c r="J1227" s="128" t="str">
        <f t="shared" si="223"/>
        <v/>
      </c>
      <c r="K1227" s="129"/>
      <c r="L1227" s="210"/>
      <c r="M1227" s="215"/>
      <c r="N1227" s="215"/>
      <c r="O1227" s="349"/>
      <c r="P1227" s="129"/>
      <c r="Q1227" s="210"/>
      <c r="R1227" s="215"/>
      <c r="S1227" s="215"/>
      <c r="T1227" s="215"/>
      <c r="U1227" s="215"/>
      <c r="V1227" s="215"/>
      <c r="W1227" s="349"/>
      <c r="X1227" s="207">
        <f t="shared" si="225"/>
        <v>0</v>
      </c>
    </row>
    <row r="1228" spans="1:24" ht="18.600000000000001" hidden="1" thickBot="1">
      <c r="A1228" s="148">
        <v>520</v>
      </c>
      <c r="B1228" s="49"/>
      <c r="C1228" s="13">
        <v>4902</v>
      </c>
      <c r="D1228" s="19" t="s">
        <v>1207</v>
      </c>
      <c r="E1228" s="378"/>
      <c r="F1228" s="380"/>
      <c r="G1228" s="130"/>
      <c r="H1228" s="130"/>
      <c r="I1228" s="130"/>
      <c r="J1228" s="128" t="str">
        <f t="shared" si="223"/>
        <v/>
      </c>
      <c r="K1228" s="129"/>
      <c r="L1228" s="210"/>
      <c r="M1228" s="215"/>
      <c r="N1228" s="215"/>
      <c r="O1228" s="349"/>
      <c r="P1228" s="129"/>
      <c r="Q1228" s="210"/>
      <c r="R1228" s="215"/>
      <c r="S1228" s="215"/>
      <c r="T1228" s="215"/>
      <c r="U1228" s="215"/>
      <c r="V1228" s="215"/>
      <c r="W1228" s="349"/>
      <c r="X1228" s="207">
        <f t="shared" si="225"/>
        <v>0</v>
      </c>
    </row>
    <row r="1229" spans="1:24" ht="18.600000000000001" hidden="1" thickBot="1">
      <c r="A1229" s="148">
        <v>525</v>
      </c>
      <c r="B1229" s="51">
        <v>5100</v>
      </c>
      <c r="C1229" s="729" t="s">
        <v>1173</v>
      </c>
      <c r="D1229" s="729"/>
      <c r="E1229" s="425"/>
      <c r="F1229" s="422"/>
      <c r="G1229" s="356"/>
      <c r="H1229" s="356"/>
      <c r="I1229" s="130"/>
      <c r="J1229" s="128" t="str">
        <f t="shared" si="223"/>
        <v/>
      </c>
      <c r="K1229" s="129"/>
      <c r="L1229" s="357"/>
      <c r="M1229" s="358"/>
      <c r="N1229" s="228">
        <f t="shared" si="224"/>
        <v>0</v>
      </c>
      <c r="O1229" s="348">
        <f>L1229+M1229-N1229</f>
        <v>0</v>
      </c>
      <c r="P1229" s="129"/>
      <c r="Q1229" s="357"/>
      <c r="R1229" s="358"/>
      <c r="S1229" s="355">
        <f>+IF(+(L1229+M1229)&gt;=I1229,+M1229,+(+I1229-L1229))</f>
        <v>0</v>
      </c>
      <c r="T1229" s="209">
        <f>Q1229+R1229-S1229</f>
        <v>0</v>
      </c>
      <c r="U1229" s="358"/>
      <c r="V1229" s="358"/>
      <c r="W1229" s="140"/>
      <c r="X1229" s="207">
        <f t="shared" si="225"/>
        <v>0</v>
      </c>
    </row>
    <row r="1230" spans="1:24" ht="18.600000000000001" thickBot="1">
      <c r="A1230" s="147">
        <v>635</v>
      </c>
      <c r="B1230" s="51">
        <v>5200</v>
      </c>
      <c r="C1230" s="740" t="s">
        <v>1174</v>
      </c>
      <c r="D1230" s="740"/>
      <c r="E1230" s="425">
        <f>SUM(E1231:E1237)</f>
        <v>0</v>
      </c>
      <c r="F1230" s="423">
        <f>SUM(F1231:F1237)</f>
        <v>49750</v>
      </c>
      <c r="G1230" s="359">
        <f>SUM(G1231:G1237)</f>
        <v>113000</v>
      </c>
      <c r="H1230" s="359">
        <f>SUM(H1231:H1237)</f>
        <v>113000</v>
      </c>
      <c r="I1230" s="359">
        <f>SUM(I1231:I1237)</f>
        <v>113000</v>
      </c>
      <c r="J1230" s="128">
        <f t="shared" si="223"/>
        <v>1</v>
      </c>
      <c r="K1230" s="129"/>
      <c r="L1230" s="227">
        <f>SUM(L1231:L1237)</f>
        <v>0</v>
      </c>
      <c r="M1230" s="228">
        <f>SUM(M1231:M1237)</f>
        <v>0</v>
      </c>
      <c r="N1230" s="360">
        <f>SUM(N1231:N1237)</f>
        <v>113000</v>
      </c>
      <c r="O1230" s="361">
        <f>SUM(O1231:O1237)</f>
        <v>-113000</v>
      </c>
      <c r="P1230" s="129"/>
      <c r="Q1230" s="227">
        <f t="shared" ref="Q1230:W1230" si="234">SUM(Q1231:Q1237)</f>
        <v>0</v>
      </c>
      <c r="R1230" s="228">
        <f t="shared" si="234"/>
        <v>0</v>
      </c>
      <c r="S1230" s="228">
        <f t="shared" si="234"/>
        <v>113000</v>
      </c>
      <c r="T1230" s="228">
        <f t="shared" si="234"/>
        <v>-113000</v>
      </c>
      <c r="U1230" s="228">
        <f t="shared" si="234"/>
        <v>0</v>
      </c>
      <c r="V1230" s="228">
        <f t="shared" si="234"/>
        <v>0</v>
      </c>
      <c r="W1230" s="361">
        <f t="shared" si="234"/>
        <v>0</v>
      </c>
      <c r="X1230" s="207">
        <f t="shared" si="225"/>
        <v>-113000</v>
      </c>
    </row>
    <row r="1231" spans="1:24" ht="18.600000000000001" hidden="1" thickBot="1">
      <c r="A1231" s="148">
        <v>640</v>
      </c>
      <c r="B1231" s="52"/>
      <c r="C1231" s="53">
        <v>5201</v>
      </c>
      <c r="D1231" s="54" t="s">
        <v>1175</v>
      </c>
      <c r="E1231" s="426"/>
      <c r="F1231" s="424"/>
      <c r="G1231" s="362"/>
      <c r="H1231" s="362"/>
      <c r="I1231" s="130"/>
      <c r="J1231" s="128" t="str">
        <f t="shared" si="223"/>
        <v/>
      </c>
      <c r="K1231" s="129"/>
      <c r="L1231" s="363"/>
      <c r="M1231" s="364"/>
      <c r="N1231" s="231">
        <f t="shared" si="224"/>
        <v>0</v>
      </c>
      <c r="O1231" s="348">
        <f t="shared" ref="O1231:O1237" si="235">L1231+M1231-N1231</f>
        <v>0</v>
      </c>
      <c r="P1231" s="129"/>
      <c r="Q1231" s="363"/>
      <c r="R1231" s="364"/>
      <c r="S1231" s="355">
        <f t="shared" ref="S1231:S1237" si="236">+IF(+(L1231+M1231)&gt;=I1231,+M1231,+(+I1231-L1231))</f>
        <v>0</v>
      </c>
      <c r="T1231" s="209">
        <f t="shared" ref="T1231:T1237" si="237">Q1231+R1231-S1231</f>
        <v>0</v>
      </c>
      <c r="U1231" s="364"/>
      <c r="V1231" s="364"/>
      <c r="W1231" s="140"/>
      <c r="X1231" s="207">
        <f t="shared" si="225"/>
        <v>0</v>
      </c>
    </row>
    <row r="1232" spans="1:24" ht="18.600000000000001" hidden="1" thickBot="1">
      <c r="A1232" s="148">
        <v>645</v>
      </c>
      <c r="B1232" s="52"/>
      <c r="C1232" s="55">
        <v>5202</v>
      </c>
      <c r="D1232" s="56" t="s">
        <v>1176</v>
      </c>
      <c r="E1232" s="426"/>
      <c r="F1232" s="424"/>
      <c r="G1232" s="362"/>
      <c r="H1232" s="362"/>
      <c r="I1232" s="130"/>
      <c r="J1232" s="128" t="str">
        <f t="shared" si="223"/>
        <v/>
      </c>
      <c r="K1232" s="129"/>
      <c r="L1232" s="363"/>
      <c r="M1232" s="364"/>
      <c r="N1232" s="231">
        <f t="shared" si="224"/>
        <v>0</v>
      </c>
      <c r="O1232" s="348">
        <f t="shared" si="235"/>
        <v>0</v>
      </c>
      <c r="P1232" s="129"/>
      <c r="Q1232" s="363"/>
      <c r="R1232" s="364"/>
      <c r="S1232" s="355">
        <f t="shared" si="236"/>
        <v>0</v>
      </c>
      <c r="T1232" s="209">
        <f t="shared" si="237"/>
        <v>0</v>
      </c>
      <c r="U1232" s="364"/>
      <c r="V1232" s="364"/>
      <c r="W1232" s="140"/>
      <c r="X1232" s="207">
        <f t="shared" si="225"/>
        <v>0</v>
      </c>
    </row>
    <row r="1233" spans="1:24" ht="18.600000000000001" hidden="1" thickBot="1">
      <c r="A1233" s="148">
        <v>650</v>
      </c>
      <c r="B1233" s="52"/>
      <c r="C1233" s="55">
        <v>5203</v>
      </c>
      <c r="D1233" s="56" t="s">
        <v>155</v>
      </c>
      <c r="E1233" s="426"/>
      <c r="F1233" s="424"/>
      <c r="G1233" s="362"/>
      <c r="H1233" s="362"/>
      <c r="I1233" s="130"/>
      <c r="J1233" s="128" t="str">
        <f t="shared" si="223"/>
        <v/>
      </c>
      <c r="K1233" s="129"/>
      <c r="L1233" s="363"/>
      <c r="M1233" s="364"/>
      <c r="N1233" s="231">
        <f t="shared" si="224"/>
        <v>0</v>
      </c>
      <c r="O1233" s="348">
        <f t="shared" si="235"/>
        <v>0</v>
      </c>
      <c r="P1233" s="129"/>
      <c r="Q1233" s="363"/>
      <c r="R1233" s="364"/>
      <c r="S1233" s="355">
        <f t="shared" si="236"/>
        <v>0</v>
      </c>
      <c r="T1233" s="209">
        <f t="shared" si="237"/>
        <v>0</v>
      </c>
      <c r="U1233" s="364"/>
      <c r="V1233" s="364"/>
      <c r="W1233" s="140"/>
      <c r="X1233" s="207">
        <f t="shared" si="225"/>
        <v>0</v>
      </c>
    </row>
    <row r="1234" spans="1:24" ht="18.600000000000001" hidden="1" thickBot="1">
      <c r="A1234" s="147">
        <v>655</v>
      </c>
      <c r="B1234" s="52"/>
      <c r="C1234" s="55">
        <v>5204</v>
      </c>
      <c r="D1234" s="56" t="s">
        <v>156</v>
      </c>
      <c r="E1234" s="426"/>
      <c r="F1234" s="424"/>
      <c r="G1234" s="362"/>
      <c r="H1234" s="362"/>
      <c r="I1234" s="130"/>
      <c r="J1234" s="128" t="str">
        <f t="shared" si="223"/>
        <v/>
      </c>
      <c r="K1234" s="129"/>
      <c r="L1234" s="363"/>
      <c r="M1234" s="364"/>
      <c r="N1234" s="231">
        <f t="shared" si="224"/>
        <v>0</v>
      </c>
      <c r="O1234" s="348">
        <f t="shared" si="235"/>
        <v>0</v>
      </c>
      <c r="P1234" s="129"/>
      <c r="Q1234" s="363"/>
      <c r="R1234" s="364"/>
      <c r="S1234" s="355">
        <f t="shared" si="236"/>
        <v>0</v>
      </c>
      <c r="T1234" s="209">
        <f t="shared" si="237"/>
        <v>0</v>
      </c>
      <c r="U1234" s="364"/>
      <c r="V1234" s="364"/>
      <c r="W1234" s="140"/>
      <c r="X1234" s="207">
        <f t="shared" si="225"/>
        <v>0</v>
      </c>
    </row>
    <row r="1235" spans="1:24" ht="18.600000000000001" hidden="1" thickBot="1">
      <c r="A1235" s="147">
        <v>665</v>
      </c>
      <c r="B1235" s="52"/>
      <c r="C1235" s="55">
        <v>5205</v>
      </c>
      <c r="D1235" s="56" t="s">
        <v>157</v>
      </c>
      <c r="E1235" s="426"/>
      <c r="F1235" s="424"/>
      <c r="G1235" s="362"/>
      <c r="H1235" s="362"/>
      <c r="I1235" s="130"/>
      <c r="J1235" s="128" t="str">
        <f t="shared" si="223"/>
        <v/>
      </c>
      <c r="K1235" s="129"/>
      <c r="L1235" s="363"/>
      <c r="M1235" s="364"/>
      <c r="N1235" s="231">
        <f t="shared" si="224"/>
        <v>0</v>
      </c>
      <c r="O1235" s="348">
        <f t="shared" si="235"/>
        <v>0</v>
      </c>
      <c r="P1235" s="129"/>
      <c r="Q1235" s="363"/>
      <c r="R1235" s="364"/>
      <c r="S1235" s="355">
        <f t="shared" si="236"/>
        <v>0</v>
      </c>
      <c r="T1235" s="209">
        <f t="shared" si="237"/>
        <v>0</v>
      </c>
      <c r="U1235" s="364"/>
      <c r="V1235" s="364"/>
      <c r="W1235" s="140"/>
      <c r="X1235" s="207">
        <f t="shared" si="225"/>
        <v>0</v>
      </c>
    </row>
    <row r="1236" spans="1:24" ht="18.600000000000001" thickBot="1">
      <c r="A1236" s="147">
        <v>675</v>
      </c>
      <c r="B1236" s="52"/>
      <c r="C1236" s="55">
        <v>5206</v>
      </c>
      <c r="D1236" s="56" t="s">
        <v>158</v>
      </c>
      <c r="E1236" s="426"/>
      <c r="F1236" s="424">
        <v>49750</v>
      </c>
      <c r="G1236" s="362">
        <v>113000</v>
      </c>
      <c r="H1236" s="362">
        <v>113000</v>
      </c>
      <c r="I1236" s="130">
        <v>113000</v>
      </c>
      <c r="J1236" s="128">
        <f t="shared" si="223"/>
        <v>1</v>
      </c>
      <c r="K1236" s="129"/>
      <c r="L1236" s="363"/>
      <c r="M1236" s="364"/>
      <c r="N1236" s="231">
        <f t="shared" si="224"/>
        <v>113000</v>
      </c>
      <c r="O1236" s="348">
        <f t="shared" si="235"/>
        <v>-113000</v>
      </c>
      <c r="P1236" s="129"/>
      <c r="Q1236" s="363"/>
      <c r="R1236" s="364"/>
      <c r="S1236" s="355">
        <f t="shared" si="236"/>
        <v>113000</v>
      </c>
      <c r="T1236" s="209">
        <f t="shared" si="237"/>
        <v>-113000</v>
      </c>
      <c r="U1236" s="364"/>
      <c r="V1236" s="364"/>
      <c r="W1236" s="140"/>
      <c r="X1236" s="207">
        <f t="shared" si="225"/>
        <v>-113000</v>
      </c>
    </row>
    <row r="1237" spans="1:24" ht="18.600000000000001" hidden="1" thickBot="1">
      <c r="A1237" s="147">
        <v>685</v>
      </c>
      <c r="B1237" s="52"/>
      <c r="C1237" s="57">
        <v>5219</v>
      </c>
      <c r="D1237" s="58" t="s">
        <v>159</v>
      </c>
      <c r="E1237" s="426"/>
      <c r="F1237" s="424"/>
      <c r="G1237" s="362"/>
      <c r="H1237" s="362"/>
      <c r="I1237" s="130"/>
      <c r="J1237" s="128" t="str">
        <f t="shared" si="223"/>
        <v/>
      </c>
      <c r="K1237" s="129"/>
      <c r="L1237" s="363"/>
      <c r="M1237" s="364"/>
      <c r="N1237" s="231">
        <f t="shared" si="224"/>
        <v>0</v>
      </c>
      <c r="O1237" s="348">
        <f t="shared" si="235"/>
        <v>0</v>
      </c>
      <c r="P1237" s="129"/>
      <c r="Q1237" s="363"/>
      <c r="R1237" s="364"/>
      <c r="S1237" s="355">
        <f t="shared" si="236"/>
        <v>0</v>
      </c>
      <c r="T1237" s="209">
        <f t="shared" si="237"/>
        <v>0</v>
      </c>
      <c r="U1237" s="364"/>
      <c r="V1237" s="364"/>
      <c r="W1237" s="140"/>
      <c r="X1237" s="207">
        <f t="shared" si="225"/>
        <v>0</v>
      </c>
    </row>
    <row r="1238" spans="1:24" ht="18.600000000000001" hidden="1" thickBot="1">
      <c r="A1238" s="148">
        <v>690</v>
      </c>
      <c r="B1238" s="51">
        <v>5300</v>
      </c>
      <c r="C1238" s="728" t="s">
        <v>160</v>
      </c>
      <c r="D1238" s="728"/>
      <c r="E1238" s="425">
        <f>SUM(E1239:E1240)</f>
        <v>0</v>
      </c>
      <c r="F1238" s="423">
        <f>SUM(F1239:F1240)</f>
        <v>0</v>
      </c>
      <c r="G1238" s="359">
        <f>SUM(G1239:G1240)</f>
        <v>0</v>
      </c>
      <c r="H1238" s="359">
        <f>SUM(H1239:H1240)</f>
        <v>0</v>
      </c>
      <c r="I1238" s="359">
        <f>SUM(I1239:I1240)</f>
        <v>0</v>
      </c>
      <c r="J1238" s="128" t="str">
        <f t="shared" si="223"/>
        <v/>
      </c>
      <c r="K1238" s="129"/>
      <c r="L1238" s="227">
        <f>SUM(L1239:L1240)</f>
        <v>0</v>
      </c>
      <c r="M1238" s="228">
        <f>SUM(M1239:M1240)</f>
        <v>0</v>
      </c>
      <c r="N1238" s="360">
        <f>SUM(N1239:N1240)</f>
        <v>0</v>
      </c>
      <c r="O1238" s="361">
        <f>SUM(O1239:O1240)</f>
        <v>0</v>
      </c>
      <c r="P1238" s="129"/>
      <c r="Q1238" s="227">
        <f t="shared" ref="Q1238:W1238" si="238">SUM(Q1239:Q1240)</f>
        <v>0</v>
      </c>
      <c r="R1238" s="228">
        <f t="shared" si="238"/>
        <v>0</v>
      </c>
      <c r="S1238" s="228">
        <f t="shared" si="238"/>
        <v>0</v>
      </c>
      <c r="T1238" s="228">
        <f t="shared" si="238"/>
        <v>0</v>
      </c>
      <c r="U1238" s="228">
        <f t="shared" si="238"/>
        <v>0</v>
      </c>
      <c r="V1238" s="228">
        <f t="shared" si="238"/>
        <v>0</v>
      </c>
      <c r="W1238" s="361">
        <f t="shared" si="238"/>
        <v>0</v>
      </c>
      <c r="X1238" s="207">
        <f t="shared" si="225"/>
        <v>0</v>
      </c>
    </row>
    <row r="1239" spans="1:24" ht="18.600000000000001" hidden="1" thickBot="1">
      <c r="A1239" s="148">
        <v>695</v>
      </c>
      <c r="B1239" s="52"/>
      <c r="C1239" s="53">
        <v>5301</v>
      </c>
      <c r="D1239" s="54" t="s">
        <v>695</v>
      </c>
      <c r="E1239" s="426"/>
      <c r="F1239" s="424"/>
      <c r="G1239" s="362"/>
      <c r="H1239" s="362"/>
      <c r="I1239" s="130"/>
      <c r="J1239" s="128" t="str">
        <f t="shared" si="223"/>
        <v/>
      </c>
      <c r="K1239" s="129"/>
      <c r="L1239" s="363"/>
      <c r="M1239" s="364"/>
      <c r="N1239" s="231">
        <f t="shared" si="224"/>
        <v>0</v>
      </c>
      <c r="O1239" s="348">
        <f>L1239+M1239-N1239</f>
        <v>0</v>
      </c>
      <c r="P1239" s="129"/>
      <c r="Q1239" s="363"/>
      <c r="R1239" s="364"/>
      <c r="S1239" s="355">
        <f>+IF(+(L1239+M1239)&gt;=I1239,+M1239,+(+I1239-L1239))</f>
        <v>0</v>
      </c>
      <c r="T1239" s="209">
        <f>Q1239+R1239-S1239</f>
        <v>0</v>
      </c>
      <c r="U1239" s="364"/>
      <c r="V1239" s="364"/>
      <c r="W1239" s="140"/>
      <c r="X1239" s="207">
        <f t="shared" si="225"/>
        <v>0</v>
      </c>
    </row>
    <row r="1240" spans="1:24" ht="18.600000000000001" hidden="1" thickBot="1">
      <c r="A1240" s="147">
        <v>700</v>
      </c>
      <c r="B1240" s="52"/>
      <c r="C1240" s="57">
        <v>5309</v>
      </c>
      <c r="D1240" s="58" t="s">
        <v>161</v>
      </c>
      <c r="E1240" s="426"/>
      <c r="F1240" s="424"/>
      <c r="G1240" s="362"/>
      <c r="H1240" s="362"/>
      <c r="I1240" s="130"/>
      <c r="J1240" s="128" t="str">
        <f t="shared" si="223"/>
        <v/>
      </c>
      <c r="K1240" s="129"/>
      <c r="L1240" s="363"/>
      <c r="M1240" s="364"/>
      <c r="N1240" s="231">
        <f t="shared" si="224"/>
        <v>0</v>
      </c>
      <c r="O1240" s="348">
        <f>L1240+M1240-N1240</f>
        <v>0</v>
      </c>
      <c r="P1240" s="129"/>
      <c r="Q1240" s="363"/>
      <c r="R1240" s="364"/>
      <c r="S1240" s="355">
        <f>+IF(+(L1240+M1240)&gt;=I1240,+M1240,+(+I1240-L1240))</f>
        <v>0</v>
      </c>
      <c r="T1240" s="209">
        <f>Q1240+R1240-S1240</f>
        <v>0</v>
      </c>
      <c r="U1240" s="364"/>
      <c r="V1240" s="364"/>
      <c r="W1240" s="140"/>
      <c r="X1240" s="207">
        <f t="shared" si="225"/>
        <v>0</v>
      </c>
    </row>
    <row r="1241" spans="1:24" ht="18.600000000000001" hidden="1" thickBot="1">
      <c r="A1241" s="147">
        <v>710</v>
      </c>
      <c r="B1241" s="51">
        <v>5400</v>
      </c>
      <c r="C1241" s="729" t="s">
        <v>252</v>
      </c>
      <c r="D1241" s="729"/>
      <c r="E1241" s="425"/>
      <c r="F1241" s="422"/>
      <c r="G1241" s="356"/>
      <c r="H1241" s="356"/>
      <c r="I1241" s="130"/>
      <c r="J1241" s="128" t="str">
        <f t="shared" si="223"/>
        <v/>
      </c>
      <c r="K1241" s="129"/>
      <c r="L1241" s="357"/>
      <c r="M1241" s="358"/>
      <c r="N1241" s="228">
        <f t="shared" si="224"/>
        <v>0</v>
      </c>
      <c r="O1241" s="348">
        <f>L1241+M1241-N1241</f>
        <v>0</v>
      </c>
      <c r="P1241" s="129"/>
      <c r="Q1241" s="357"/>
      <c r="R1241" s="358"/>
      <c r="S1241" s="355">
        <f>+IF(+(L1241+M1241)&gt;=I1241,+M1241,+(+I1241-L1241))</f>
        <v>0</v>
      </c>
      <c r="T1241" s="209">
        <f>Q1241+R1241-S1241</f>
        <v>0</v>
      </c>
      <c r="U1241" s="358"/>
      <c r="V1241" s="358"/>
      <c r="W1241" s="140"/>
      <c r="X1241" s="207">
        <f t="shared" si="225"/>
        <v>0</v>
      </c>
    </row>
    <row r="1242" spans="1:24" ht="18.600000000000001" hidden="1" thickBot="1">
      <c r="A1242" s="148">
        <v>715</v>
      </c>
      <c r="B1242" s="10">
        <v>5500</v>
      </c>
      <c r="C1242" s="730" t="s">
        <v>253</v>
      </c>
      <c r="D1242" s="730"/>
      <c r="E1242" s="381">
        <f>SUM(E1243:E1246)</f>
        <v>0</v>
      </c>
      <c r="F1242" s="211">
        <f>SUM(F1243:F1246)</f>
        <v>0</v>
      </c>
      <c r="G1242" s="137">
        <f>SUM(G1243:G1246)</f>
        <v>0</v>
      </c>
      <c r="H1242" s="137">
        <f>SUM(H1243:H1246)</f>
        <v>0</v>
      </c>
      <c r="I1242" s="137">
        <f>SUM(I1243:I1246)</f>
        <v>0</v>
      </c>
      <c r="J1242" s="128" t="str">
        <f t="shared" si="223"/>
        <v/>
      </c>
      <c r="K1242" s="129"/>
      <c r="L1242" s="212">
        <f>SUM(L1243:L1246)</f>
        <v>0</v>
      </c>
      <c r="M1242" s="213">
        <f>SUM(M1243:M1246)</f>
        <v>0</v>
      </c>
      <c r="N1242" s="350">
        <f>SUM(N1243:N1246)</f>
        <v>0</v>
      </c>
      <c r="O1242" s="351">
        <f>SUM(O1243:O1246)</f>
        <v>0</v>
      </c>
      <c r="P1242" s="129"/>
      <c r="Q1242" s="212">
        <f t="shared" ref="Q1242:W1242" si="239">SUM(Q1243:Q1246)</f>
        <v>0</v>
      </c>
      <c r="R1242" s="213">
        <f t="shared" si="239"/>
        <v>0</v>
      </c>
      <c r="S1242" s="213">
        <f t="shared" si="239"/>
        <v>0</v>
      </c>
      <c r="T1242" s="213">
        <f t="shared" si="239"/>
        <v>0</v>
      </c>
      <c r="U1242" s="213">
        <f t="shared" si="239"/>
        <v>0</v>
      </c>
      <c r="V1242" s="213">
        <f t="shared" si="239"/>
        <v>0</v>
      </c>
      <c r="W1242" s="351">
        <f t="shared" si="239"/>
        <v>0</v>
      </c>
      <c r="X1242" s="207">
        <f t="shared" si="225"/>
        <v>0</v>
      </c>
    </row>
    <row r="1243" spans="1:24" ht="18.600000000000001" hidden="1" thickBot="1">
      <c r="A1243" s="148">
        <v>720</v>
      </c>
      <c r="B1243" s="49"/>
      <c r="C1243" s="15">
        <v>5501</v>
      </c>
      <c r="D1243" s="39" t="s">
        <v>254</v>
      </c>
      <c r="E1243" s="378"/>
      <c r="F1243" s="380"/>
      <c r="G1243" s="130"/>
      <c r="H1243" s="130"/>
      <c r="I1243" s="130"/>
      <c r="J1243" s="128" t="str">
        <f t="shared" si="223"/>
        <v/>
      </c>
      <c r="K1243" s="129"/>
      <c r="L1243" s="347"/>
      <c r="M1243" s="139"/>
      <c r="N1243" s="209">
        <f t="shared" si="224"/>
        <v>0</v>
      </c>
      <c r="O1243" s="348">
        <f>L1243+M1243-N1243</f>
        <v>0</v>
      </c>
      <c r="P1243" s="129"/>
      <c r="Q1243" s="347"/>
      <c r="R1243" s="139"/>
      <c r="S1243" s="355">
        <f>+IF(+(L1243+M1243)&gt;=I1243,+M1243,+(+I1243-L1243))</f>
        <v>0</v>
      </c>
      <c r="T1243" s="209">
        <f>Q1243+R1243-S1243</f>
        <v>0</v>
      </c>
      <c r="U1243" s="139"/>
      <c r="V1243" s="139"/>
      <c r="W1243" s="140"/>
      <c r="X1243" s="207">
        <f t="shared" si="225"/>
        <v>0</v>
      </c>
    </row>
    <row r="1244" spans="1:24" ht="18.600000000000001" hidden="1" thickBot="1">
      <c r="A1244" s="148">
        <v>725</v>
      </c>
      <c r="B1244" s="49"/>
      <c r="C1244" s="7">
        <v>5502</v>
      </c>
      <c r="D1244" s="16" t="s">
        <v>255</v>
      </c>
      <c r="E1244" s="378"/>
      <c r="F1244" s="380"/>
      <c r="G1244" s="130"/>
      <c r="H1244" s="130"/>
      <c r="I1244" s="130"/>
      <c r="J1244" s="128" t="str">
        <f t="shared" si="223"/>
        <v/>
      </c>
      <c r="K1244" s="129"/>
      <c r="L1244" s="347"/>
      <c r="M1244" s="139"/>
      <c r="N1244" s="209">
        <f t="shared" si="224"/>
        <v>0</v>
      </c>
      <c r="O1244" s="348">
        <f>L1244+M1244-N1244</f>
        <v>0</v>
      </c>
      <c r="P1244" s="129"/>
      <c r="Q1244" s="347"/>
      <c r="R1244" s="139"/>
      <c r="S1244" s="355">
        <f>+IF(+(L1244+M1244)&gt;=I1244,+M1244,+(+I1244-L1244))</f>
        <v>0</v>
      </c>
      <c r="T1244" s="209">
        <f>Q1244+R1244-S1244</f>
        <v>0</v>
      </c>
      <c r="U1244" s="139"/>
      <c r="V1244" s="139"/>
      <c r="W1244" s="140"/>
      <c r="X1244" s="207">
        <f t="shared" si="225"/>
        <v>0</v>
      </c>
    </row>
    <row r="1245" spans="1:24" ht="18.600000000000001" hidden="1" thickBot="1">
      <c r="A1245" s="148">
        <v>730</v>
      </c>
      <c r="B1245" s="49"/>
      <c r="C1245" s="7">
        <v>5503</v>
      </c>
      <c r="D1245" s="9" t="s">
        <v>256</v>
      </c>
      <c r="E1245" s="378"/>
      <c r="F1245" s="380"/>
      <c r="G1245" s="130"/>
      <c r="H1245" s="130"/>
      <c r="I1245" s="130"/>
      <c r="J1245" s="128" t="str">
        <f t="shared" si="223"/>
        <v/>
      </c>
      <c r="K1245" s="129"/>
      <c r="L1245" s="347"/>
      <c r="M1245" s="139"/>
      <c r="N1245" s="209">
        <f t="shared" si="224"/>
        <v>0</v>
      </c>
      <c r="O1245" s="348">
        <f>L1245+M1245-N1245</f>
        <v>0</v>
      </c>
      <c r="P1245" s="129"/>
      <c r="Q1245" s="347"/>
      <c r="R1245" s="139"/>
      <c r="S1245" s="355">
        <f>+IF(+(L1245+M1245)&gt;=I1245,+M1245,+(+I1245-L1245))</f>
        <v>0</v>
      </c>
      <c r="T1245" s="209">
        <f>Q1245+R1245-S1245</f>
        <v>0</v>
      </c>
      <c r="U1245" s="139"/>
      <c r="V1245" s="139"/>
      <c r="W1245" s="140"/>
      <c r="X1245" s="207">
        <f t="shared" si="225"/>
        <v>0</v>
      </c>
    </row>
    <row r="1246" spans="1:24" ht="18.600000000000001" hidden="1" thickBot="1">
      <c r="A1246" s="148">
        <v>735</v>
      </c>
      <c r="B1246" s="49"/>
      <c r="C1246" s="7">
        <v>5504</v>
      </c>
      <c r="D1246" s="16" t="s">
        <v>257</v>
      </c>
      <c r="E1246" s="378"/>
      <c r="F1246" s="380"/>
      <c r="G1246" s="130"/>
      <c r="H1246" s="130"/>
      <c r="I1246" s="130"/>
      <c r="J1246" s="128" t="str">
        <f t="shared" si="223"/>
        <v/>
      </c>
      <c r="K1246" s="129"/>
      <c r="L1246" s="347"/>
      <c r="M1246" s="139"/>
      <c r="N1246" s="209">
        <f t="shared" si="224"/>
        <v>0</v>
      </c>
      <c r="O1246" s="348">
        <f>L1246+M1246-N1246</f>
        <v>0</v>
      </c>
      <c r="P1246" s="129"/>
      <c r="Q1246" s="347"/>
      <c r="R1246" s="139"/>
      <c r="S1246" s="355">
        <f>+IF(+(L1246+M1246)&gt;=I1246,+M1246,+(+I1246-L1246))</f>
        <v>0</v>
      </c>
      <c r="T1246" s="209">
        <f>Q1246+R1246-S1246</f>
        <v>0</v>
      </c>
      <c r="U1246" s="139"/>
      <c r="V1246" s="139"/>
      <c r="W1246" s="140"/>
      <c r="X1246" s="207">
        <f t="shared" si="225"/>
        <v>0</v>
      </c>
    </row>
    <row r="1247" spans="1:24" ht="18.600000000000001" hidden="1" thickBot="1">
      <c r="A1247" s="148">
        <v>740</v>
      </c>
      <c r="B1247" s="51">
        <v>5700</v>
      </c>
      <c r="C1247" s="731" t="s">
        <v>258</v>
      </c>
      <c r="D1247" s="732"/>
      <c r="E1247" s="425">
        <f>SUM(E1248:E1250)</f>
        <v>0</v>
      </c>
      <c r="F1247" s="423">
        <f>SUM(F1248:F1250)</f>
        <v>0</v>
      </c>
      <c r="G1247" s="359">
        <f>SUM(G1248:G1250)</f>
        <v>0</v>
      </c>
      <c r="H1247" s="359">
        <f>SUM(H1248:H1250)</f>
        <v>0</v>
      </c>
      <c r="I1247" s="359">
        <f>SUM(I1248:I1250)</f>
        <v>0</v>
      </c>
      <c r="J1247" s="128" t="str">
        <f t="shared" si="223"/>
        <v/>
      </c>
      <c r="K1247" s="129"/>
      <c r="L1247" s="227">
        <f>SUM(L1248:L1250)</f>
        <v>0</v>
      </c>
      <c r="M1247" s="228">
        <f>SUM(M1248:M1250)</f>
        <v>0</v>
      </c>
      <c r="N1247" s="360">
        <f>SUM(N1248:N1249)</f>
        <v>0</v>
      </c>
      <c r="O1247" s="361">
        <f>SUM(O1248:O1250)</f>
        <v>0</v>
      </c>
      <c r="P1247" s="129"/>
      <c r="Q1247" s="227">
        <f>SUM(Q1248:Q1250)</f>
        <v>0</v>
      </c>
      <c r="R1247" s="228">
        <f>SUM(R1248:R1250)</f>
        <v>0</v>
      </c>
      <c r="S1247" s="228">
        <f>SUM(S1248:S1250)</f>
        <v>0</v>
      </c>
      <c r="T1247" s="228">
        <f>SUM(T1248:T1250)</f>
        <v>0</v>
      </c>
      <c r="U1247" s="228">
        <f>SUM(U1248:U1250)</f>
        <v>0</v>
      </c>
      <c r="V1247" s="228">
        <f>SUM(V1248:V1249)</f>
        <v>0</v>
      </c>
      <c r="W1247" s="361">
        <f>SUM(W1248:W1250)</f>
        <v>0</v>
      </c>
      <c r="X1247" s="207">
        <f t="shared" si="225"/>
        <v>0</v>
      </c>
    </row>
    <row r="1248" spans="1:24" ht="18.600000000000001" hidden="1" thickBot="1">
      <c r="A1248" s="148">
        <v>745</v>
      </c>
      <c r="B1248" s="52"/>
      <c r="C1248" s="53">
        <v>5701</v>
      </c>
      <c r="D1248" s="54" t="s">
        <v>259</v>
      </c>
      <c r="E1248" s="426"/>
      <c r="F1248" s="424"/>
      <c r="G1248" s="362"/>
      <c r="H1248" s="362"/>
      <c r="I1248" s="130"/>
      <c r="J1248" s="128" t="str">
        <f t="shared" si="223"/>
        <v/>
      </c>
      <c r="K1248" s="129"/>
      <c r="L1248" s="363"/>
      <c r="M1248" s="364"/>
      <c r="N1248" s="231">
        <f t="shared" si="224"/>
        <v>0</v>
      </c>
      <c r="O1248" s="348">
        <f>L1248+M1248-N1248</f>
        <v>0</v>
      </c>
      <c r="P1248" s="129"/>
      <c r="Q1248" s="363"/>
      <c r="R1248" s="364"/>
      <c r="S1248" s="355">
        <f>+IF(+(L1248+M1248)&gt;=I1248,+M1248,+(+I1248-L1248))</f>
        <v>0</v>
      </c>
      <c r="T1248" s="209">
        <f>Q1248+R1248-S1248</f>
        <v>0</v>
      </c>
      <c r="U1248" s="364"/>
      <c r="V1248" s="364"/>
      <c r="W1248" s="140"/>
      <c r="X1248" s="207">
        <f t="shared" si="225"/>
        <v>0</v>
      </c>
    </row>
    <row r="1249" spans="1:24" ht="18.600000000000001" hidden="1" thickBot="1">
      <c r="A1249" s="147">
        <v>750</v>
      </c>
      <c r="B1249" s="52"/>
      <c r="C1249" s="57">
        <v>5702</v>
      </c>
      <c r="D1249" s="58" t="s">
        <v>260</v>
      </c>
      <c r="E1249" s="426"/>
      <c r="F1249" s="424"/>
      <c r="G1249" s="362"/>
      <c r="H1249" s="362"/>
      <c r="I1249" s="130"/>
      <c r="J1249" s="128" t="str">
        <f t="shared" si="223"/>
        <v/>
      </c>
      <c r="K1249" s="129"/>
      <c r="L1249" s="363"/>
      <c r="M1249" s="364"/>
      <c r="N1249" s="231">
        <f t="shared" si="224"/>
        <v>0</v>
      </c>
      <c r="O1249" s="348">
        <f>L1249+M1249-N1249</f>
        <v>0</v>
      </c>
      <c r="P1249" s="129"/>
      <c r="Q1249" s="363"/>
      <c r="R1249" s="364"/>
      <c r="S1249" s="355">
        <f>+IF(+(L1249+M1249)&gt;=I1249,+M1249,+(+I1249-L1249))</f>
        <v>0</v>
      </c>
      <c r="T1249" s="209">
        <f>Q1249+R1249-S1249</f>
        <v>0</v>
      </c>
      <c r="U1249" s="364"/>
      <c r="V1249" s="364"/>
      <c r="W1249" s="140"/>
      <c r="X1249" s="207">
        <f t="shared" si="225"/>
        <v>0</v>
      </c>
    </row>
    <row r="1250" spans="1:24" ht="18.600000000000001" hidden="1" thickBot="1">
      <c r="A1250" s="148">
        <v>755</v>
      </c>
      <c r="B1250" s="6"/>
      <c r="C1250" s="59">
        <v>4071</v>
      </c>
      <c r="D1250" s="402" t="s">
        <v>261</v>
      </c>
      <c r="E1250" s="378"/>
      <c r="F1250" s="390"/>
      <c r="G1250" s="162"/>
      <c r="H1250" s="162"/>
      <c r="I1250" s="130"/>
      <c r="J1250" s="128" t="str">
        <f t="shared" si="223"/>
        <v/>
      </c>
      <c r="K1250" s="129"/>
      <c r="L1250" s="233"/>
      <c r="M1250" s="215"/>
      <c r="N1250" s="215"/>
      <c r="O1250" s="365"/>
      <c r="P1250" s="129"/>
      <c r="Q1250" s="210"/>
      <c r="R1250" s="215"/>
      <c r="S1250" s="215"/>
      <c r="T1250" s="215"/>
      <c r="U1250" s="215"/>
      <c r="V1250" s="215"/>
      <c r="W1250" s="349"/>
      <c r="X1250" s="207">
        <f t="shared" si="225"/>
        <v>0</v>
      </c>
    </row>
    <row r="1251" spans="1:24" ht="36" hidden="1" customHeight="1">
      <c r="A1251" s="148">
        <v>760</v>
      </c>
      <c r="B1251" s="49"/>
      <c r="C1251" s="60"/>
      <c r="D1251" s="235"/>
      <c r="E1251" s="134"/>
      <c r="F1251" s="134"/>
      <c r="G1251" s="134"/>
      <c r="H1251" s="134"/>
      <c r="I1251" s="135"/>
      <c r="J1251" s="128" t="str">
        <f t="shared" si="223"/>
        <v/>
      </c>
      <c r="K1251" s="129"/>
      <c r="L1251" s="366"/>
      <c r="M1251" s="367"/>
      <c r="N1251" s="222"/>
      <c r="O1251" s="223"/>
      <c r="P1251" s="129"/>
      <c r="Q1251" s="366"/>
      <c r="R1251" s="367"/>
      <c r="S1251" s="222"/>
      <c r="T1251" s="222"/>
      <c r="U1251" s="367"/>
      <c r="V1251" s="222"/>
      <c r="W1251" s="223"/>
      <c r="X1251" s="223"/>
    </row>
    <row r="1252" spans="1:24" ht="18.600000000000001" hidden="1" thickBot="1">
      <c r="A1252" s="147">
        <v>765</v>
      </c>
      <c r="B1252" s="368">
        <v>98</v>
      </c>
      <c r="C1252" s="733" t="s">
        <v>262</v>
      </c>
      <c r="D1252" s="734"/>
      <c r="E1252" s="381"/>
      <c r="F1252" s="384">
        <v>5650</v>
      </c>
      <c r="G1252" s="143"/>
      <c r="H1252" s="143"/>
      <c r="I1252" s="130"/>
      <c r="J1252" s="128" t="str">
        <f t="shared" si="223"/>
        <v/>
      </c>
      <c r="K1252" s="129"/>
      <c r="L1252" s="354"/>
      <c r="M1252" s="141"/>
      <c r="N1252" s="213">
        <f t="shared" si="224"/>
        <v>0</v>
      </c>
      <c r="O1252" s="348">
        <f>L1252+M1252-N1252</f>
        <v>0</v>
      </c>
      <c r="P1252" s="129"/>
      <c r="Q1252" s="354"/>
      <c r="R1252" s="141"/>
      <c r="S1252" s="355">
        <f>+IF(+(L1252+M1252)&gt;=I1252,+M1252,+(+I1252-L1252))</f>
        <v>0</v>
      </c>
      <c r="T1252" s="209">
        <f>Q1252+R1252-S1252</f>
        <v>0</v>
      </c>
      <c r="U1252" s="141"/>
      <c r="V1252" s="141"/>
      <c r="W1252" s="140"/>
      <c r="X1252" s="207">
        <f t="shared" si="225"/>
        <v>0</v>
      </c>
    </row>
    <row r="1253" spans="1:24" ht="16.8" hidden="1" thickBot="1">
      <c r="A1253" s="147">
        <v>775</v>
      </c>
      <c r="B1253" s="61"/>
      <c r="C1253" s="237" t="s">
        <v>263</v>
      </c>
      <c r="D1253" s="238"/>
      <c r="E1253" s="314"/>
      <c r="F1253" s="314"/>
      <c r="G1253" s="314"/>
      <c r="H1253" s="314"/>
      <c r="I1253" s="239"/>
      <c r="J1253" s="128" t="str">
        <f t="shared" si="223"/>
        <v/>
      </c>
      <c r="K1253" s="129"/>
      <c r="L1253" s="240"/>
      <c r="M1253" s="241"/>
      <c r="N1253" s="241"/>
      <c r="O1253" s="242"/>
      <c r="P1253" s="129"/>
      <c r="Q1253" s="240"/>
      <c r="R1253" s="241"/>
      <c r="S1253" s="241"/>
      <c r="T1253" s="241"/>
      <c r="U1253" s="241"/>
      <c r="V1253" s="241"/>
      <c r="W1253" s="242"/>
      <c r="X1253" s="242"/>
    </row>
    <row r="1254" spans="1:24" ht="16.8" hidden="1" thickBot="1">
      <c r="A1254" s="148">
        <v>780</v>
      </c>
      <c r="B1254" s="61"/>
      <c r="C1254" s="243" t="s">
        <v>264</v>
      </c>
      <c r="D1254" s="235"/>
      <c r="E1254" s="302"/>
      <c r="F1254" s="302"/>
      <c r="G1254" s="302"/>
      <c r="H1254" s="302"/>
      <c r="I1254" s="200"/>
      <c r="J1254" s="128" t="str">
        <f t="shared" si="223"/>
        <v/>
      </c>
      <c r="K1254" s="129"/>
      <c r="L1254" s="244"/>
      <c r="M1254" s="245"/>
      <c r="N1254" s="245"/>
      <c r="O1254" s="246"/>
      <c r="P1254" s="129"/>
      <c r="Q1254" s="244"/>
      <c r="R1254" s="245"/>
      <c r="S1254" s="245"/>
      <c r="T1254" s="245"/>
      <c r="U1254" s="245"/>
      <c r="V1254" s="245"/>
      <c r="W1254" s="246"/>
      <c r="X1254" s="246"/>
    </row>
    <row r="1255" spans="1:24" ht="16.8" hidden="1" thickBot="1">
      <c r="A1255" s="148">
        <v>785</v>
      </c>
      <c r="B1255" s="62"/>
      <c r="C1255" s="247" t="s">
        <v>265</v>
      </c>
      <c r="D1255" s="248"/>
      <c r="E1255" s="315"/>
      <c r="F1255" s="315"/>
      <c r="G1255" s="315"/>
      <c r="H1255" s="315"/>
      <c r="I1255" s="202"/>
      <c r="J1255" s="128" t="str">
        <f t="shared" si="223"/>
        <v/>
      </c>
      <c r="K1255" s="129"/>
      <c r="L1255" s="249"/>
      <c r="M1255" s="250"/>
      <c r="N1255" s="250"/>
      <c r="O1255" s="251"/>
      <c r="P1255" s="129"/>
      <c r="Q1255" s="249"/>
      <c r="R1255" s="250"/>
      <c r="S1255" s="250"/>
      <c r="T1255" s="250"/>
      <c r="U1255" s="250"/>
      <c r="V1255" s="250"/>
      <c r="W1255" s="251"/>
      <c r="X1255" s="251"/>
    </row>
    <row r="1256" spans="1:24" ht="18.600000000000001" thickBot="1">
      <c r="A1256" s="148">
        <v>790</v>
      </c>
      <c r="B1256" s="63"/>
      <c r="C1256" s="32" t="s">
        <v>484</v>
      </c>
      <c r="D1256" s="64" t="s">
        <v>266</v>
      </c>
      <c r="E1256" s="165">
        <f>SUM(E1144,E1147,E1153,E1159,E1160,E1178,E1182,E1188,E1191,E1192,E1193,E1194,E1195,E1202,E1209,E1210,E1211,E1212,E1219,E1223,E1224,E1225,E1226,E1229,E1230,E1238,E1241,E1242,E1247)+E1252</f>
        <v>0</v>
      </c>
      <c r="F1256" s="165">
        <f>SUM(F1144,F1147,F1153,F1159,F1160,F1178,F1182,F1188,F1191,F1192,F1193,F1194,F1195,F1202,F1209,F1210,F1211,F1212,F1219,F1223,F1224,F1225,F1226,F1229,F1230,F1238,F1241,F1242,F1247)+F1252</f>
        <v>149400</v>
      </c>
      <c r="G1256" s="165">
        <f>SUM(G1144,G1147,G1153,G1159,G1160,G1178,G1182,G1188,G1191,G1192,G1193,G1194,G1195,G1202,G1209,G1210,G1211,G1212,G1219,G1223,G1224,G1225,G1226,G1229,G1230,G1238,G1241,G1242,G1247)+G1252</f>
        <v>183000</v>
      </c>
      <c r="H1256" s="165">
        <f>SUM(H1144,H1147,H1153,H1159,H1160,H1178,H1182,H1188,H1191,H1192,H1193,H1194,H1195,H1202,H1209,H1210,H1211,H1212,H1219,H1223,H1224,H1225,H1226,H1229,H1230,H1238,H1241,H1242,H1247)+H1252</f>
        <v>183000</v>
      </c>
      <c r="I1256" s="165">
        <f>SUM(I1144,I1147,I1153,I1159,I1160,I1178,I1182,I1188,I1191,I1192,I1193,I1194,I1195,I1202,I1209,I1210,I1211,I1212,I1219,I1223,I1224,I1225,I1226,I1229,I1230,I1238,I1241,I1242,I1247)+I1252</f>
        <v>188000</v>
      </c>
      <c r="J1256" s="128">
        <f t="shared" si="223"/>
        <v>1</v>
      </c>
      <c r="K1256" s="369" t="str">
        <f>LEFT(C1141,1)</f>
        <v/>
      </c>
      <c r="L1256" s="165">
        <f>SUM(L1144,L1147,L1153,L1159,L1160,L1178,L1182,L1188,L1191,L1192,L1193,L1194,L1195,L1202,L1209,L1210,L1211,L1212,L1219,L1223,L1224,L1225,L1226,L1229,L1230,L1238,L1241,L1242,L1247)+L1252</f>
        <v>0</v>
      </c>
      <c r="M1256" s="165">
        <f>SUM(M1144,M1147,M1153,M1159,M1160,M1178,M1182,M1188,M1191,M1192,M1193,M1194,M1195,M1202,M1209,M1210,M1211,M1212,M1219,M1223,M1224,M1225,M1226,M1229,M1230,M1238,M1241,M1242,M1247)+M1252</f>
        <v>0</v>
      </c>
      <c r="N1256" s="165">
        <f>SUM(N1144,N1147,N1153,N1159,N1160,N1178,N1182,N1188,N1191,N1192,N1193,N1194,N1195,N1202,N1209,N1210,N1211,N1212,N1219,N1223,N1224,N1225,N1226,N1229,N1230,N1238,N1241,N1242,N1247)+N1252</f>
        <v>188000</v>
      </c>
      <c r="O1256" s="165">
        <f>SUM(O1144,O1147,O1153,O1159,O1160,O1178,O1182,O1188,O1191,O1192,O1193,O1194,O1195,O1202,O1209,O1210,O1211,O1212,O1219,O1223,O1224,O1225,O1226,O1229,O1230,O1238,O1241,O1242,O1247)+O1252</f>
        <v>-188000</v>
      </c>
      <c r="P1256" s="103"/>
      <c r="Q1256" s="165">
        <f t="shared" ref="Q1256:V1256" si="240">SUM(Q1144,Q1147,Q1153,Q1159,Q1160,Q1178,Q1182,Q1188,Q1191,Q1192,Q1193,Q1194,Q1195,Q1202,Q1209,Q1210,Q1211,Q1212,Q1219,Q1223,Q1224,Q1225,Q1226,Q1229,Q1230,Q1238,Q1241,Q1242,Q1247)+Q1252</f>
        <v>0</v>
      </c>
      <c r="R1256" s="165">
        <f t="shared" si="240"/>
        <v>0</v>
      </c>
      <c r="S1256" s="165">
        <f t="shared" si="240"/>
        <v>159000</v>
      </c>
      <c r="T1256" s="165">
        <f t="shared" si="240"/>
        <v>-159000</v>
      </c>
      <c r="U1256" s="165">
        <f t="shared" si="240"/>
        <v>0</v>
      </c>
      <c r="V1256" s="165">
        <f t="shared" si="240"/>
        <v>0</v>
      </c>
      <c r="W1256" s="165">
        <f>SUM(W1144,W1147,W1153,W1159,W1160,W1178,W1182,W1188,W1191,W1192,W1193,W1194,W1195,W1202,W1209,W1210,W1211,W1212,W1219,W1223,W1224,W1225,W1226,W1229,W1230,W1238,W1241,W1242,W1247)+W1252</f>
        <v>0</v>
      </c>
      <c r="X1256" s="207">
        <f>T1256-U1256-V1256-W1256</f>
        <v>-159000</v>
      </c>
    </row>
    <row r="1257" spans="1:24">
      <c r="A1257" s="148">
        <v>795</v>
      </c>
      <c r="B1257" s="617" t="s">
        <v>809</v>
      </c>
      <c r="C1257" s="65"/>
      <c r="H1257" s="96"/>
      <c r="I1257" s="100"/>
      <c r="J1257" s="102">
        <f>J1256</f>
        <v>1</v>
      </c>
      <c r="P1257" s="321"/>
      <c r="X1257" s="321"/>
    </row>
    <row r="1258" spans="1:24">
      <c r="A1258" s="147">
        <v>805</v>
      </c>
      <c r="B1258" s="311"/>
      <c r="C1258" s="311"/>
      <c r="D1258" s="312"/>
      <c r="E1258" s="311"/>
      <c r="F1258" s="311"/>
      <c r="G1258" s="311"/>
      <c r="H1258" s="311"/>
      <c r="I1258" s="313"/>
      <c r="J1258" s="102">
        <f>J1256</f>
        <v>1</v>
      </c>
      <c r="L1258" s="311"/>
      <c r="M1258" s="311"/>
      <c r="N1258" s="313"/>
      <c r="O1258" s="313"/>
      <c r="P1258" s="313"/>
      <c r="Q1258" s="311"/>
      <c r="R1258" s="311"/>
      <c r="S1258" s="313"/>
      <c r="T1258" s="313"/>
      <c r="U1258" s="311"/>
      <c r="V1258" s="313"/>
      <c r="W1258" s="313"/>
      <c r="X1258" s="313"/>
    </row>
    <row r="1259" spans="1:24">
      <c r="A1259" s="148">
        <v>810</v>
      </c>
      <c r="E1259" s="167"/>
      <c r="F1259" s="167"/>
      <c r="G1259" s="167"/>
      <c r="H1259" s="167"/>
      <c r="I1259" s="173"/>
      <c r="J1259" s="102">
        <f>(IF($E1389&lt;&gt;0,$J$2,IF($I1389&lt;&gt;0,$J$2,"")))</f>
        <v>1</v>
      </c>
      <c r="L1259" s="167"/>
      <c r="M1259" s="167"/>
      <c r="N1259" s="173"/>
      <c r="O1259" s="173"/>
      <c r="P1259" s="173"/>
      <c r="Q1259" s="167"/>
      <c r="R1259" s="167"/>
      <c r="S1259" s="173"/>
      <c r="T1259" s="173"/>
      <c r="U1259" s="167"/>
      <c r="V1259" s="173"/>
      <c r="W1259" s="173"/>
      <c r="X1259" s="321"/>
    </row>
    <row r="1260" spans="1:24">
      <c r="A1260" s="148">
        <v>815</v>
      </c>
      <c r="C1260" s="108"/>
      <c r="D1260" s="109"/>
      <c r="E1260" s="167"/>
      <c r="F1260" s="167"/>
      <c r="G1260" s="167"/>
      <c r="H1260" s="167"/>
      <c r="I1260" s="173"/>
      <c r="J1260" s="102">
        <f>(IF($E1389&lt;&gt;0,$J$2,IF($I1389&lt;&gt;0,$J$2,"")))</f>
        <v>1</v>
      </c>
      <c r="L1260" s="167"/>
      <c r="M1260" s="167"/>
      <c r="N1260" s="173"/>
      <c r="O1260" s="173"/>
      <c r="P1260" s="173"/>
      <c r="Q1260" s="167"/>
      <c r="R1260" s="167"/>
      <c r="S1260" s="173"/>
      <c r="T1260" s="173"/>
      <c r="U1260" s="167"/>
      <c r="V1260" s="173"/>
      <c r="W1260" s="173"/>
      <c r="X1260" s="321"/>
    </row>
    <row r="1261" spans="1:24">
      <c r="A1261" s="154">
        <v>525</v>
      </c>
      <c r="B1261" s="750" t="str">
        <f>$B$7</f>
        <v>ПРОГНОЗА ЗА ПЕРИОДА 2015-2017 г. НА ПОСТЪПЛЕНИЯТА ОТ МЕСТНИ ПРИХОДИ  И НА РАЗХОДИТЕ ЗА МЕСТНИ ДЕЙНОСТИ</v>
      </c>
      <c r="C1261" s="751"/>
      <c r="D1261" s="751"/>
      <c r="E1261" s="167"/>
      <c r="F1261" s="167"/>
      <c r="G1261" s="167"/>
      <c r="H1261" s="167"/>
      <c r="I1261" s="173"/>
      <c r="J1261" s="102">
        <f>(IF($E1389&lt;&gt;0,$J$2,IF($I1389&lt;&gt;0,$J$2,"")))</f>
        <v>1</v>
      </c>
      <c r="L1261" s="167"/>
      <c r="M1261" s="167"/>
      <c r="N1261" s="173"/>
      <c r="O1261" s="173"/>
      <c r="P1261" s="173"/>
      <c r="Q1261" s="167"/>
      <c r="R1261" s="167"/>
      <c r="S1261" s="173"/>
      <c r="T1261" s="173"/>
      <c r="U1261" s="167"/>
      <c r="V1261" s="173"/>
      <c r="W1261" s="173"/>
      <c r="X1261" s="321"/>
    </row>
    <row r="1262" spans="1:24">
      <c r="A1262" s="147">
        <v>820</v>
      </c>
      <c r="C1262" s="108"/>
      <c r="D1262" s="109"/>
      <c r="E1262" s="168" t="s">
        <v>1663</v>
      </c>
      <c r="F1262" s="168" t="s">
        <v>770</v>
      </c>
      <c r="G1262" s="167"/>
      <c r="H1262" s="167"/>
      <c r="I1262" s="173"/>
      <c r="J1262" s="102">
        <f>(IF($E1389&lt;&gt;0,$J$2,IF($I1389&lt;&gt;0,$J$2,"")))</f>
        <v>1</v>
      </c>
      <c r="L1262" s="167"/>
      <c r="M1262" s="167"/>
      <c r="N1262" s="173"/>
      <c r="O1262" s="173"/>
      <c r="P1262" s="173"/>
      <c r="Q1262" s="167"/>
      <c r="R1262" s="167"/>
      <c r="S1262" s="173"/>
      <c r="T1262" s="173"/>
      <c r="U1262" s="167"/>
      <c r="V1262" s="173"/>
      <c r="W1262" s="173"/>
      <c r="X1262" s="321"/>
    </row>
    <row r="1263" spans="1:24">
      <c r="A1263" s="148">
        <v>821</v>
      </c>
      <c r="B1263" s="752" t="str">
        <f>$B$9</f>
        <v xml:space="preserve">       ОБЩИНА  МАДЖАРОВО</v>
      </c>
      <c r="C1263" s="751"/>
      <c r="D1263" s="751"/>
      <c r="E1263" s="169">
        <f>$E$9</f>
        <v>41640</v>
      </c>
      <c r="F1263" s="170">
        <f>$F$9</f>
        <v>43100</v>
      </c>
      <c r="G1263" s="167"/>
      <c r="H1263" s="167"/>
      <c r="I1263" s="173"/>
      <c r="J1263" s="102">
        <f>(IF($E1389&lt;&gt;0,$J$2,IF($I1389&lt;&gt;0,$J$2,"")))</f>
        <v>1</v>
      </c>
      <c r="L1263" s="167"/>
      <c r="M1263" s="167"/>
      <c r="N1263" s="173"/>
      <c r="O1263" s="173"/>
      <c r="P1263" s="173"/>
      <c r="Q1263" s="167"/>
      <c r="R1263" s="167"/>
      <c r="S1263" s="173"/>
      <c r="T1263" s="173"/>
      <c r="U1263" s="167"/>
      <c r="V1263" s="173"/>
      <c r="W1263" s="173"/>
      <c r="X1263" s="321"/>
    </row>
    <row r="1264" spans="1:24">
      <c r="A1264" s="148">
        <v>822</v>
      </c>
      <c r="B1264" s="111" t="str">
        <f>$B$10</f>
        <v>(наименование на разпоредителя с бюджет)</v>
      </c>
      <c r="E1264" s="167"/>
      <c r="F1264" s="171">
        <f>$F$10</f>
        <v>2017</v>
      </c>
      <c r="G1264" s="167"/>
      <c r="H1264" s="167"/>
      <c r="I1264" s="173"/>
      <c r="J1264" s="102">
        <f>(IF($E1389&lt;&gt;0,$J$2,IF($I1389&lt;&gt;0,$J$2,"")))</f>
        <v>1</v>
      </c>
      <c r="L1264" s="167"/>
      <c r="M1264" s="167"/>
      <c r="N1264" s="173"/>
      <c r="O1264" s="173"/>
      <c r="P1264" s="173"/>
      <c r="Q1264" s="167"/>
      <c r="R1264" s="167"/>
      <c r="S1264" s="173"/>
      <c r="T1264" s="173"/>
      <c r="U1264" s="167"/>
      <c r="V1264" s="173"/>
      <c r="W1264" s="173"/>
      <c r="X1264" s="321"/>
    </row>
    <row r="1265" spans="1:24" ht="16.2" thickBot="1">
      <c r="A1265" s="148">
        <v>823</v>
      </c>
      <c r="B1265" s="111"/>
      <c r="E1265" s="172"/>
      <c r="F1265" s="167"/>
      <c r="G1265" s="167"/>
      <c r="H1265" s="167"/>
      <c r="I1265" s="173"/>
      <c r="J1265" s="102">
        <f>(IF($E1389&lt;&gt;0,$J$2,IF($I1389&lt;&gt;0,$J$2,"")))</f>
        <v>1</v>
      </c>
      <c r="L1265" s="167"/>
      <c r="M1265" s="167"/>
      <c r="N1265" s="173"/>
      <c r="O1265" s="173"/>
      <c r="P1265" s="173"/>
      <c r="Q1265" s="167"/>
      <c r="R1265" s="167"/>
      <c r="S1265" s="173"/>
      <c r="T1265" s="173"/>
      <c r="U1265" s="167"/>
      <c r="V1265" s="173"/>
      <c r="W1265" s="173"/>
      <c r="X1265" s="321"/>
    </row>
    <row r="1266" spans="1:24" ht="16.8" thickTop="1" thickBot="1">
      <c r="A1266" s="148">
        <v>825</v>
      </c>
      <c r="B1266" s="752" t="str">
        <f>$B$12</f>
        <v>Маджарово</v>
      </c>
      <c r="C1266" s="751"/>
      <c r="D1266" s="751"/>
      <c r="E1266" s="167" t="s">
        <v>1664</v>
      </c>
      <c r="F1266" s="174" t="str">
        <f>$F$12</f>
        <v>7604</v>
      </c>
      <c r="G1266" s="167"/>
      <c r="H1266" s="167"/>
      <c r="I1266" s="173"/>
      <c r="J1266" s="102">
        <f>(IF($E1389&lt;&gt;0,$J$2,IF($I1389&lt;&gt;0,$J$2,"")))</f>
        <v>1</v>
      </c>
      <c r="L1266" s="167"/>
      <c r="M1266" s="167"/>
      <c r="N1266" s="173"/>
      <c r="O1266" s="173"/>
      <c r="P1266" s="173"/>
      <c r="Q1266" s="167"/>
      <c r="R1266" s="167"/>
      <c r="S1266" s="173"/>
      <c r="T1266" s="173"/>
      <c r="U1266" s="167"/>
      <c r="V1266" s="173"/>
      <c r="W1266" s="173"/>
      <c r="X1266" s="321"/>
    </row>
    <row r="1267" spans="1:24" ht="16.2" thickTop="1">
      <c r="A1267" s="148"/>
      <c r="B1267" s="111" t="str">
        <f>$B$13</f>
        <v>(наименование на първостепенния разпоредител с бюджет)</v>
      </c>
      <c r="E1267" s="172" t="s">
        <v>1665</v>
      </c>
      <c r="F1267" s="167"/>
      <c r="G1267" s="167"/>
      <c r="H1267" s="167"/>
      <c r="I1267" s="173"/>
      <c r="J1267" s="102">
        <f>(IF($E1389&lt;&gt;0,$J$2,IF($I1389&lt;&gt;0,$J$2,"")))</f>
        <v>1</v>
      </c>
      <c r="L1267" s="167"/>
      <c r="M1267" s="167"/>
      <c r="N1267" s="173"/>
      <c r="O1267" s="173"/>
      <c r="P1267" s="173"/>
      <c r="Q1267" s="167"/>
      <c r="R1267" s="167"/>
      <c r="S1267" s="173"/>
      <c r="T1267" s="173"/>
      <c r="U1267" s="167"/>
      <c r="V1267" s="173"/>
      <c r="W1267" s="173"/>
      <c r="X1267" s="321"/>
    </row>
    <row r="1268" spans="1:24">
      <c r="A1268" s="148"/>
      <c r="B1268" s="111"/>
      <c r="D1268" s="166"/>
      <c r="E1268" s="166"/>
      <c r="F1268" s="166"/>
      <c r="G1268" s="166"/>
      <c r="H1268" s="166"/>
      <c r="I1268" s="302"/>
      <c r="J1268" s="102">
        <f>(IF($E1389&lt;&gt;0,$J$2,IF($I1389&lt;&gt;0,$J$2,"")))</f>
        <v>1</v>
      </c>
      <c r="L1268" s="167"/>
      <c r="M1268" s="167"/>
      <c r="N1268" s="173"/>
      <c r="O1268" s="173"/>
      <c r="P1268" s="173"/>
      <c r="Q1268" s="167"/>
      <c r="R1268" s="167"/>
      <c r="S1268" s="173"/>
      <c r="T1268" s="173"/>
      <c r="U1268" s="167"/>
      <c r="V1268" s="173"/>
      <c r="W1268" s="173"/>
      <c r="X1268" s="321"/>
    </row>
    <row r="1269" spans="1:24" ht="16.8" thickBot="1">
      <c r="A1269" s="148"/>
      <c r="C1269" s="108"/>
      <c r="D1269" s="109"/>
      <c r="E1269" s="167"/>
      <c r="F1269" s="172"/>
      <c r="G1269" s="172"/>
      <c r="H1269" s="172"/>
      <c r="I1269" s="176" t="s">
        <v>1666</v>
      </c>
      <c r="J1269" s="102">
        <f>(IF($E1389&lt;&gt;0,$J$2,IF($I1389&lt;&gt;0,$J$2,"")))</f>
        <v>1</v>
      </c>
      <c r="L1269" s="175" t="s">
        <v>993</v>
      </c>
      <c r="M1269" s="167"/>
      <c r="N1269" s="173"/>
      <c r="O1269" s="176" t="s">
        <v>1666</v>
      </c>
      <c r="P1269" s="173"/>
      <c r="Q1269" s="175" t="s">
        <v>994</v>
      </c>
      <c r="R1269" s="167"/>
      <c r="S1269" s="173"/>
      <c r="T1269" s="176" t="s">
        <v>1666</v>
      </c>
      <c r="U1269" s="167"/>
      <c r="V1269" s="173"/>
      <c r="W1269" s="176" t="s">
        <v>1666</v>
      </c>
      <c r="X1269" s="321"/>
    </row>
    <row r="1270" spans="1:24" ht="18.600000000000001" thickBot="1">
      <c r="A1270" s="148"/>
      <c r="B1270" s="602"/>
      <c r="C1270" s="316"/>
      <c r="D1270" s="593" t="s">
        <v>806</v>
      </c>
      <c r="E1270" s="642" t="s">
        <v>807</v>
      </c>
      <c r="F1270" s="642" t="s">
        <v>771</v>
      </c>
      <c r="G1270" s="643" t="s">
        <v>772</v>
      </c>
      <c r="H1270" s="664" t="s">
        <v>773</v>
      </c>
      <c r="I1270" s="643" t="s">
        <v>773</v>
      </c>
      <c r="J1270" s="102">
        <f>(IF($E1389&lt;&gt;0,$J$2,IF($I1389&lt;&gt;0,$J$2,"")))</f>
        <v>1</v>
      </c>
      <c r="L1270" s="753" t="s">
        <v>689</v>
      </c>
      <c r="M1270" s="753" t="s">
        <v>690</v>
      </c>
      <c r="N1270" s="743" t="s">
        <v>691</v>
      </c>
      <c r="O1270" s="743" t="s">
        <v>995</v>
      </c>
      <c r="P1270" s="103"/>
      <c r="Q1270" s="743" t="s">
        <v>692</v>
      </c>
      <c r="R1270" s="743" t="s">
        <v>693</v>
      </c>
      <c r="S1270" s="743" t="s">
        <v>715</v>
      </c>
      <c r="T1270" s="743" t="s">
        <v>996</v>
      </c>
      <c r="U1270" s="329" t="s">
        <v>997</v>
      </c>
      <c r="V1270" s="330"/>
      <c r="W1270" s="331"/>
      <c r="X1270" s="726"/>
    </row>
    <row r="1271" spans="1:24" ht="55.95" customHeight="1" thickBot="1">
      <c r="A1271" s="148"/>
      <c r="B1271" s="71" t="s">
        <v>860</v>
      </c>
      <c r="C1271" s="72" t="s">
        <v>1669</v>
      </c>
      <c r="D1271" s="603" t="s">
        <v>301</v>
      </c>
      <c r="E1271" s="644">
        <v>2013</v>
      </c>
      <c r="F1271" s="709">
        <v>2014</v>
      </c>
      <c r="G1271" s="709">
        <v>2015</v>
      </c>
      <c r="H1271" s="709">
        <v>2016</v>
      </c>
      <c r="I1271" s="709">
        <v>2017</v>
      </c>
      <c r="J1271" s="102">
        <f>(IF($E1389&lt;&gt;0,$J$2,IF($I1389&lt;&gt;0,$J$2,"")))</f>
        <v>1</v>
      </c>
      <c r="L1271" s="754"/>
      <c r="M1271" s="755"/>
      <c r="N1271" s="754"/>
      <c r="O1271" s="755"/>
      <c r="P1271" s="103"/>
      <c r="Q1271" s="744"/>
      <c r="R1271" s="744"/>
      <c r="S1271" s="744"/>
      <c r="T1271" s="744"/>
      <c r="U1271" s="332">
        <v>2014</v>
      </c>
      <c r="V1271" s="332">
        <v>2015</v>
      </c>
      <c r="W1271" s="332" t="s">
        <v>1214</v>
      </c>
      <c r="X1271" s="333" t="s">
        <v>998</v>
      </c>
    </row>
    <row r="1272" spans="1:24" ht="69" customHeight="1" thickBot="1">
      <c r="A1272" s="148"/>
      <c r="B1272" s="594"/>
      <c r="C1272" s="316"/>
      <c r="D1272" s="188" t="s">
        <v>487</v>
      </c>
      <c r="E1272" s="189"/>
      <c r="F1272" s="189"/>
      <c r="G1272" s="189"/>
      <c r="H1272" s="189"/>
      <c r="I1272" s="439"/>
      <c r="J1272" s="102">
        <f>(IF($E1389&lt;&gt;0,$J$2,IF($I1389&lt;&gt;0,$J$2,"")))</f>
        <v>1</v>
      </c>
      <c r="L1272" s="190" t="s">
        <v>999</v>
      </c>
      <c r="M1272" s="190" t="s">
        <v>1000</v>
      </c>
      <c r="N1272" s="191" t="s">
        <v>1001</v>
      </c>
      <c r="O1272" s="191" t="s">
        <v>1002</v>
      </c>
      <c r="P1272" s="103"/>
      <c r="Q1272" s="592" t="s">
        <v>1003</v>
      </c>
      <c r="R1272" s="592" t="s">
        <v>1004</v>
      </c>
      <c r="S1272" s="592" t="s">
        <v>1005</v>
      </c>
      <c r="T1272" s="592" t="s">
        <v>1006</v>
      </c>
      <c r="U1272" s="592" t="s">
        <v>269</v>
      </c>
      <c r="V1272" s="592" t="s">
        <v>270</v>
      </c>
      <c r="W1272" s="592" t="s">
        <v>271</v>
      </c>
      <c r="X1272" s="334" t="s">
        <v>272</v>
      </c>
    </row>
    <row r="1273" spans="1:24" ht="121.8">
      <c r="A1273" s="148"/>
      <c r="B1273" s="121"/>
      <c r="C1273" s="655">
        <v>602</v>
      </c>
      <c r="D1273" s="656" t="s">
        <v>804</v>
      </c>
      <c r="E1273" s="285"/>
      <c r="F1273" s="285"/>
      <c r="G1273" s="285"/>
      <c r="H1273" s="285"/>
      <c r="I1273" s="196"/>
      <c r="J1273" s="102">
        <f>(IF($E1389&lt;&gt;0,$J$2,IF($I1389&lt;&gt;0,$J$2,"")))</f>
        <v>1</v>
      </c>
      <c r="L1273" s="335" t="s">
        <v>273</v>
      </c>
      <c r="M1273" s="335" t="s">
        <v>273</v>
      </c>
      <c r="N1273" s="335" t="s">
        <v>274</v>
      </c>
      <c r="O1273" s="335" t="s">
        <v>275</v>
      </c>
      <c r="P1273" s="103"/>
      <c r="Q1273" s="335" t="s">
        <v>273</v>
      </c>
      <c r="R1273" s="335" t="s">
        <v>273</v>
      </c>
      <c r="S1273" s="335" t="s">
        <v>302</v>
      </c>
      <c r="T1273" s="335" t="s">
        <v>277</v>
      </c>
      <c r="U1273" s="335" t="s">
        <v>273</v>
      </c>
      <c r="V1273" s="335" t="s">
        <v>273</v>
      </c>
      <c r="W1273" s="335" t="s">
        <v>273</v>
      </c>
      <c r="X1273" s="199" t="s">
        <v>278</v>
      </c>
    </row>
    <row r="1274" spans="1:24" ht="17.399999999999999">
      <c r="A1274" s="148"/>
      <c r="B1274" s="657"/>
      <c r="C1274" s="122"/>
      <c r="D1274" s="658"/>
      <c r="E1274" s="285"/>
      <c r="F1274" s="285"/>
      <c r="G1274" s="285"/>
      <c r="H1274" s="285"/>
      <c r="I1274" s="196"/>
      <c r="J1274" s="102">
        <f>(IF($E1389&lt;&gt;0,$J$2,IF($I1389&lt;&gt;0,$J$2,"")))</f>
        <v>1</v>
      </c>
      <c r="L1274" s="336"/>
      <c r="M1274" s="336"/>
      <c r="N1274" s="246"/>
      <c r="O1274" s="337"/>
      <c r="P1274" s="103"/>
      <c r="Q1274" s="336"/>
      <c r="R1274" s="336"/>
      <c r="S1274" s="246"/>
      <c r="T1274" s="337"/>
      <c r="U1274" s="336"/>
      <c r="V1274" s="246"/>
      <c r="W1274" s="337"/>
      <c r="X1274" s="338"/>
    </row>
    <row r="1275" spans="1:24" ht="18">
      <c r="A1275" s="148"/>
      <c r="B1275" s="339"/>
      <c r="C1275" s="122"/>
      <c r="D1275" s="659" t="str">
        <f ca="1">IF(ISBLANK(INDIRECT(CONCATENATE("$C",ROW()-2)))=TRUE,"Изберете група",IF(ISERROR(VLOOKUP(INDIRECT(CONCATENATE("$C",ROW()-2)),Groups!$A$1:$B$26,2,FALSE))=TRUE,"НЕВАЛИДЕН КОД НА ГРУПА",VLOOKUP(INDIRECT(CONCATENATE("$C",ROW()-2)),Groups!$A$1:$B$26,2,FALSE)))</f>
        <v>Опазване на околната среда</v>
      </c>
      <c r="E1275" s="285"/>
      <c r="F1275" s="285"/>
      <c r="G1275" s="285"/>
      <c r="H1275" s="285"/>
      <c r="I1275" s="196"/>
      <c r="J1275" s="102">
        <f>(IF($E1389&lt;&gt;0,$J$2,IF($I1389&lt;&gt;0,$J$2,"")))</f>
        <v>1</v>
      </c>
      <c r="L1275" s="336"/>
      <c r="M1275" s="336"/>
      <c r="N1275" s="246"/>
      <c r="O1275" s="340">
        <f>SUMIF(O1278:O1279,"&lt;0")+SUMIF(O1281:O1285,"&lt;0")+SUMIF(O1287:O1292,"&lt;0")+SUMIF(O1294:O1310,"&lt;0")+SUMIF(O1316:O1320,"&lt;0")+SUMIF(O1322:O1327,"&lt;0")+SUMIF(O1329:O1334,"&lt;0")+SUMIF(O1342:O1343,"&lt;0")+SUMIF(O1346:O1351,"&lt;0")+SUMIF(O1353:O1358,"&lt;0")+SUMIF(O1362,"&lt;0")+SUMIF(O1364:O1370,"&lt;0")+SUMIF(O1372:O1374,"&lt;0")+SUMIF(O1376:O1379,"&lt;0")+SUMIF(O1381:O1382,"&lt;0")+SUMIF(O1385,"&lt;0")</f>
        <v>-95930</v>
      </c>
      <c r="P1275" s="103"/>
      <c r="Q1275" s="336"/>
      <c r="R1275" s="336"/>
      <c r="S1275" s="246"/>
      <c r="T1275" s="340">
        <f>SUMIF(T1278:T1279,"&lt;0")+SUMIF(T1281:T1285,"&lt;0")+SUMIF(T1287:T1292,"&lt;0")+SUMIF(T1294:T1310,"&lt;0")+SUMIF(T1316:T1320,"&lt;0")+SUMIF(T1322:T1327,"&lt;0")+SUMIF(T1329:T1334,"&lt;0")+SUMIF(T1342:T1343,"&lt;0")+SUMIF(T1346:T1351,"&lt;0")+SUMIF(T1353:T1358,"&lt;0")+SUMIF(T1362,"&lt;0")+SUMIF(T1364:T1370,"&lt;0")+SUMIF(T1372:T1374,"&lt;0")+SUMIF(T1376:T1379,"&lt;0")+SUMIF(T1381:T1382,"&lt;0")+SUMIF(T1385,"&lt;0")</f>
        <v>-76130</v>
      </c>
      <c r="U1275" s="336"/>
      <c r="V1275" s="246"/>
      <c r="W1275" s="337"/>
      <c r="X1275" s="201"/>
    </row>
    <row r="1276" spans="1:24" ht="18.600000000000001" thickBot="1">
      <c r="A1276" s="148"/>
      <c r="B1276" s="259"/>
      <c r="C1276" s="122"/>
      <c r="D1276" s="185" t="s">
        <v>805</v>
      </c>
      <c r="E1276" s="285"/>
      <c r="F1276" s="285"/>
      <c r="G1276" s="285"/>
      <c r="H1276" s="285"/>
      <c r="I1276" s="196"/>
      <c r="J1276" s="102">
        <f>(IF($E1389&lt;&gt;0,$J$2,IF($I1389&lt;&gt;0,$J$2,"")))</f>
        <v>1</v>
      </c>
      <c r="L1276" s="336"/>
      <c r="M1276" s="336"/>
      <c r="N1276" s="246"/>
      <c r="O1276" s="337"/>
      <c r="P1276" s="103"/>
      <c r="Q1276" s="336"/>
      <c r="R1276" s="336"/>
      <c r="S1276" s="246"/>
      <c r="T1276" s="337"/>
      <c r="U1276" s="336"/>
      <c r="V1276" s="246"/>
      <c r="W1276" s="337"/>
      <c r="X1276" s="203"/>
    </row>
    <row r="1277" spans="1:24" ht="18.600000000000001" thickBot="1">
      <c r="A1277" s="148"/>
      <c r="B1277" s="34">
        <v>100</v>
      </c>
      <c r="C1277" s="745" t="s">
        <v>489</v>
      </c>
      <c r="D1277" s="746"/>
      <c r="E1277" s="406">
        <f>SUM(E1278:E1279)</f>
        <v>0</v>
      </c>
      <c r="F1277" s="421">
        <f>SUM(F1278:F1279)</f>
        <v>16000</v>
      </c>
      <c r="G1277" s="341">
        <f>SUM(G1278:G1279)</f>
        <v>16000</v>
      </c>
      <c r="H1277" s="341">
        <f>SUM(H1278:H1279)</f>
        <v>16000</v>
      </c>
      <c r="I1277" s="341">
        <f>SUM(I1278:I1279)</f>
        <v>16000</v>
      </c>
      <c r="J1277" s="128">
        <f t="shared" ref="J1277:J1340" si="241">(IF($E1277&lt;&gt;0,$J$2,IF($I1277&lt;&gt;0,$J$2,"")))</f>
        <v>1</v>
      </c>
      <c r="K1277" s="129"/>
      <c r="L1277" s="204">
        <f>SUM(L1278:L1279)</f>
        <v>0</v>
      </c>
      <c r="M1277" s="205">
        <f>SUM(M1278:M1279)</f>
        <v>0</v>
      </c>
      <c r="N1277" s="342">
        <f>SUM(N1278:N1279)</f>
        <v>16000</v>
      </c>
      <c r="O1277" s="343">
        <f>SUM(O1278:O1279)</f>
        <v>-16000</v>
      </c>
      <c r="P1277" s="129"/>
      <c r="Q1277" s="206"/>
      <c r="R1277" s="344"/>
      <c r="S1277" s="345"/>
      <c r="T1277" s="344"/>
      <c r="U1277" s="344"/>
      <c r="V1277" s="344"/>
      <c r="W1277" s="346"/>
      <c r="X1277" s="207">
        <f>T1277-U1277-V1277-W1277</f>
        <v>0</v>
      </c>
    </row>
    <row r="1278" spans="1:24" ht="18.600000000000001" thickBot="1">
      <c r="A1278" s="148"/>
      <c r="B1278" s="11"/>
      <c r="C1278" s="15">
        <v>101</v>
      </c>
      <c r="D1278" s="8" t="s">
        <v>490</v>
      </c>
      <c r="E1278" s="378"/>
      <c r="F1278" s="380">
        <v>16000</v>
      </c>
      <c r="G1278" s="130">
        <v>16000</v>
      </c>
      <c r="H1278" s="130">
        <v>16000</v>
      </c>
      <c r="I1278" s="130">
        <v>16000</v>
      </c>
      <c r="J1278" s="128">
        <f t="shared" si="241"/>
        <v>1</v>
      </c>
      <c r="K1278" s="129"/>
      <c r="L1278" s="347"/>
      <c r="M1278" s="139"/>
      <c r="N1278" s="209">
        <f>I1278</f>
        <v>16000</v>
      </c>
      <c r="O1278" s="348">
        <f>L1278+M1278-N1278</f>
        <v>-16000</v>
      </c>
      <c r="P1278" s="129"/>
      <c r="Q1278" s="210"/>
      <c r="R1278" s="215"/>
      <c r="S1278" s="215"/>
      <c r="T1278" s="215"/>
      <c r="U1278" s="215"/>
      <c r="V1278" s="215"/>
      <c r="W1278" s="349"/>
      <c r="X1278" s="207">
        <f t="shared" ref="X1278:X1341" si="242">T1278-U1278-V1278-W1278</f>
        <v>0</v>
      </c>
    </row>
    <row r="1279" spans="1:24" ht="36" hidden="1" customHeight="1" thickBot="1">
      <c r="A1279" s="108"/>
      <c r="B1279" s="11"/>
      <c r="C1279" s="7">
        <v>102</v>
      </c>
      <c r="D1279" s="9" t="s">
        <v>491</v>
      </c>
      <c r="E1279" s="378"/>
      <c r="F1279" s="380"/>
      <c r="G1279" s="130"/>
      <c r="H1279" s="130"/>
      <c r="I1279" s="130"/>
      <c r="J1279" s="128" t="str">
        <f t="shared" si="241"/>
        <v/>
      </c>
      <c r="K1279" s="129"/>
      <c r="L1279" s="347"/>
      <c r="M1279" s="139"/>
      <c r="N1279" s="209">
        <f>I1279</f>
        <v>0</v>
      </c>
      <c r="O1279" s="348">
        <f t="shared" ref="O1279:O1320" si="243">L1279+M1279-N1279</f>
        <v>0</v>
      </c>
      <c r="P1279" s="129"/>
      <c r="Q1279" s="210"/>
      <c r="R1279" s="215"/>
      <c r="S1279" s="215"/>
      <c r="T1279" s="215"/>
      <c r="U1279" s="215"/>
      <c r="V1279" s="215"/>
      <c r="W1279" s="349"/>
      <c r="X1279" s="207">
        <f t="shared" si="242"/>
        <v>0</v>
      </c>
    </row>
    <row r="1280" spans="1:24" ht="18.600000000000001" thickBot="1">
      <c r="A1280" s="108"/>
      <c r="B1280" s="10">
        <v>200</v>
      </c>
      <c r="C1280" s="747" t="s">
        <v>492</v>
      </c>
      <c r="D1280" s="747"/>
      <c r="E1280" s="381">
        <f>SUM(E1281:E1285)</f>
        <v>0</v>
      </c>
      <c r="F1280" s="211">
        <f>SUM(F1281:F1285)</f>
        <v>1000</v>
      </c>
      <c r="G1280" s="137">
        <f>SUM(G1281:G1285)</f>
        <v>1000</v>
      </c>
      <c r="H1280" s="137">
        <f>SUM(H1281:H1285)</f>
        <v>1000</v>
      </c>
      <c r="I1280" s="137">
        <f>SUM(I1281:I1285)</f>
        <v>1000</v>
      </c>
      <c r="J1280" s="128">
        <f t="shared" si="241"/>
        <v>1</v>
      </c>
      <c r="K1280" s="129"/>
      <c r="L1280" s="212">
        <f>SUM(L1281:L1285)</f>
        <v>0</v>
      </c>
      <c r="M1280" s="213">
        <f>SUM(M1281:M1285)</f>
        <v>0</v>
      </c>
      <c r="N1280" s="350">
        <f>SUM(N1281:N1285)</f>
        <v>1000</v>
      </c>
      <c r="O1280" s="351">
        <f>SUM(O1281:O1285)</f>
        <v>-1000</v>
      </c>
      <c r="P1280" s="129"/>
      <c r="Q1280" s="214"/>
      <c r="R1280" s="225"/>
      <c r="S1280" s="225"/>
      <c r="T1280" s="225"/>
      <c r="U1280" s="225"/>
      <c r="V1280" s="225"/>
      <c r="W1280" s="352"/>
      <c r="X1280" s="207">
        <f t="shared" si="242"/>
        <v>0</v>
      </c>
    </row>
    <row r="1281" spans="1:24" ht="18.600000000000001" hidden="1" thickBot="1">
      <c r="A1281" s="108"/>
      <c r="B1281" s="14"/>
      <c r="C1281" s="15">
        <v>201</v>
      </c>
      <c r="D1281" s="8" t="s">
        <v>493</v>
      </c>
      <c r="E1281" s="378"/>
      <c r="F1281" s="380"/>
      <c r="G1281" s="130"/>
      <c r="H1281" s="130"/>
      <c r="I1281" s="130"/>
      <c r="J1281" s="128" t="str">
        <f t="shared" si="241"/>
        <v/>
      </c>
      <c r="K1281" s="129"/>
      <c r="L1281" s="347"/>
      <c r="M1281" s="139"/>
      <c r="N1281" s="209">
        <f>I1281</f>
        <v>0</v>
      </c>
      <c r="O1281" s="348">
        <f t="shared" si="243"/>
        <v>0</v>
      </c>
      <c r="P1281" s="129"/>
      <c r="Q1281" s="210"/>
      <c r="R1281" s="215"/>
      <c r="S1281" s="215"/>
      <c r="T1281" s="215"/>
      <c r="U1281" s="215"/>
      <c r="V1281" s="215"/>
      <c r="W1281" s="349"/>
      <c r="X1281" s="207">
        <f t="shared" si="242"/>
        <v>0</v>
      </c>
    </row>
    <row r="1282" spans="1:24" ht="18.600000000000001" thickBot="1">
      <c r="A1282" s="108"/>
      <c r="B1282" s="6"/>
      <c r="C1282" s="7">
        <v>202</v>
      </c>
      <c r="D1282" s="16" t="s">
        <v>494</v>
      </c>
      <c r="E1282" s="378"/>
      <c r="F1282" s="380">
        <v>1000</v>
      </c>
      <c r="G1282" s="130">
        <v>1000</v>
      </c>
      <c r="H1282" s="130">
        <v>1000</v>
      </c>
      <c r="I1282" s="130">
        <v>1000</v>
      </c>
      <c r="J1282" s="128">
        <f t="shared" si="241"/>
        <v>1</v>
      </c>
      <c r="K1282" s="129"/>
      <c r="L1282" s="347"/>
      <c r="M1282" s="139"/>
      <c r="N1282" s="209">
        <f>I1282</f>
        <v>1000</v>
      </c>
      <c r="O1282" s="348">
        <f t="shared" si="243"/>
        <v>-1000</v>
      </c>
      <c r="P1282" s="129"/>
      <c r="Q1282" s="210"/>
      <c r="R1282" s="215"/>
      <c r="S1282" s="215"/>
      <c r="T1282" s="215"/>
      <c r="U1282" s="215"/>
      <c r="V1282" s="215"/>
      <c r="W1282" s="349"/>
      <c r="X1282" s="207">
        <f t="shared" si="242"/>
        <v>0</v>
      </c>
    </row>
    <row r="1283" spans="1:24" ht="18.600000000000001" thickBot="1">
      <c r="A1283" s="108"/>
      <c r="B1283" s="24"/>
      <c r="C1283" s="7">
        <v>205</v>
      </c>
      <c r="D1283" s="16" t="s">
        <v>132</v>
      </c>
      <c r="E1283" s="378"/>
      <c r="F1283" s="380"/>
      <c r="G1283" s="130"/>
      <c r="H1283" s="130"/>
      <c r="I1283" s="130"/>
      <c r="J1283" s="128" t="str">
        <f t="shared" si="241"/>
        <v/>
      </c>
      <c r="K1283" s="129"/>
      <c r="L1283" s="347"/>
      <c r="M1283" s="139"/>
      <c r="N1283" s="209">
        <f>I1283</f>
        <v>0</v>
      </c>
      <c r="O1283" s="348">
        <f t="shared" si="243"/>
        <v>0</v>
      </c>
      <c r="P1283" s="129"/>
      <c r="Q1283" s="210"/>
      <c r="R1283" s="215"/>
      <c r="S1283" s="215"/>
      <c r="T1283" s="215"/>
      <c r="U1283" s="215"/>
      <c r="V1283" s="215"/>
      <c r="W1283" s="349"/>
      <c r="X1283" s="207">
        <f t="shared" si="242"/>
        <v>0</v>
      </c>
    </row>
    <row r="1284" spans="1:24" ht="18.600000000000001" hidden="1" thickBot="1">
      <c r="A1284" s="108"/>
      <c r="B1284" s="24"/>
      <c r="C1284" s="7">
        <v>208</v>
      </c>
      <c r="D1284" s="35" t="s">
        <v>133</v>
      </c>
      <c r="E1284" s="378"/>
      <c r="F1284" s="380"/>
      <c r="G1284" s="130"/>
      <c r="H1284" s="130"/>
      <c r="I1284" s="130"/>
      <c r="J1284" s="128" t="str">
        <f t="shared" si="241"/>
        <v/>
      </c>
      <c r="K1284" s="129"/>
      <c r="L1284" s="347"/>
      <c r="M1284" s="139"/>
      <c r="N1284" s="209">
        <f>I1284</f>
        <v>0</v>
      </c>
      <c r="O1284" s="348">
        <f t="shared" si="243"/>
        <v>0</v>
      </c>
      <c r="P1284" s="129"/>
      <c r="Q1284" s="210"/>
      <c r="R1284" s="215"/>
      <c r="S1284" s="215"/>
      <c r="T1284" s="215"/>
      <c r="U1284" s="215"/>
      <c r="V1284" s="215"/>
      <c r="W1284" s="349"/>
      <c r="X1284" s="207">
        <f t="shared" si="242"/>
        <v>0</v>
      </c>
    </row>
    <row r="1285" spans="1:24" ht="18.600000000000001" thickBot="1">
      <c r="A1285" s="108"/>
      <c r="B1285" s="14"/>
      <c r="C1285" s="13">
        <v>209</v>
      </c>
      <c r="D1285" s="19" t="s">
        <v>134</v>
      </c>
      <c r="E1285" s="378"/>
      <c r="F1285" s="380"/>
      <c r="G1285" s="130"/>
      <c r="H1285" s="130"/>
      <c r="I1285" s="130"/>
      <c r="J1285" s="128" t="str">
        <f t="shared" si="241"/>
        <v/>
      </c>
      <c r="K1285" s="129"/>
      <c r="L1285" s="347"/>
      <c r="M1285" s="139"/>
      <c r="N1285" s="209">
        <f>I1285</f>
        <v>0</v>
      </c>
      <c r="O1285" s="348">
        <f t="shared" si="243"/>
        <v>0</v>
      </c>
      <c r="P1285" s="129"/>
      <c r="Q1285" s="210"/>
      <c r="R1285" s="215"/>
      <c r="S1285" s="215"/>
      <c r="T1285" s="215"/>
      <c r="U1285" s="215"/>
      <c r="V1285" s="215"/>
      <c r="W1285" s="349"/>
      <c r="X1285" s="207">
        <f t="shared" si="242"/>
        <v>0</v>
      </c>
    </row>
    <row r="1286" spans="1:24" ht="18.600000000000001" thickBot="1">
      <c r="A1286" s="108"/>
      <c r="B1286" s="10">
        <v>500</v>
      </c>
      <c r="C1286" s="748" t="s">
        <v>1108</v>
      </c>
      <c r="D1286" s="748"/>
      <c r="E1286" s="381">
        <f>SUM(E1287:E1291)</f>
        <v>0</v>
      </c>
      <c r="F1286" s="211">
        <f>SUM(F1287:F1291)</f>
        <v>2800</v>
      </c>
      <c r="G1286" s="137">
        <f>SUM(G1287:G1291)</f>
        <v>2800</v>
      </c>
      <c r="H1286" s="137">
        <f>SUM(H1287:H1291)</f>
        <v>2800</v>
      </c>
      <c r="I1286" s="137">
        <f>SUM(I1287:I1291)</f>
        <v>2800</v>
      </c>
      <c r="J1286" s="128">
        <f t="shared" si="241"/>
        <v>1</v>
      </c>
      <c r="K1286" s="129"/>
      <c r="L1286" s="212">
        <f>SUM(L1287:L1291)</f>
        <v>0</v>
      </c>
      <c r="M1286" s="213">
        <f>SUM(M1287:M1291)</f>
        <v>0</v>
      </c>
      <c r="N1286" s="350">
        <f>SUM(N1287:N1291)</f>
        <v>2800</v>
      </c>
      <c r="O1286" s="351">
        <f>SUM(O1287:O1291)</f>
        <v>-2800</v>
      </c>
      <c r="P1286" s="129"/>
      <c r="Q1286" s="214"/>
      <c r="R1286" s="225"/>
      <c r="S1286" s="215"/>
      <c r="T1286" s="225"/>
      <c r="U1286" s="225"/>
      <c r="V1286" s="225"/>
      <c r="W1286" s="352"/>
      <c r="X1286" s="207">
        <f t="shared" si="242"/>
        <v>0</v>
      </c>
    </row>
    <row r="1287" spans="1:24" ht="18.600000000000001" thickBot="1">
      <c r="A1287" s="108"/>
      <c r="B1287" s="14"/>
      <c r="C1287" s="36">
        <v>551</v>
      </c>
      <c r="D1287" s="392" t="s">
        <v>1109</v>
      </c>
      <c r="E1287" s="378"/>
      <c r="F1287" s="380">
        <v>1500</v>
      </c>
      <c r="G1287" s="130">
        <v>1500</v>
      </c>
      <c r="H1287" s="130">
        <v>1500</v>
      </c>
      <c r="I1287" s="130">
        <v>1500</v>
      </c>
      <c r="J1287" s="128">
        <f t="shared" si="241"/>
        <v>1</v>
      </c>
      <c r="K1287" s="129"/>
      <c r="L1287" s="347"/>
      <c r="M1287" s="139"/>
      <c r="N1287" s="209">
        <f t="shared" ref="N1287:N1292" si="244">I1287</f>
        <v>1500</v>
      </c>
      <c r="O1287" s="348">
        <f t="shared" si="243"/>
        <v>-1500</v>
      </c>
      <c r="P1287" s="129"/>
      <c r="Q1287" s="210"/>
      <c r="R1287" s="215"/>
      <c r="S1287" s="215"/>
      <c r="T1287" s="215"/>
      <c r="U1287" s="215"/>
      <c r="V1287" s="215"/>
      <c r="W1287" s="349"/>
      <c r="X1287" s="207">
        <f t="shared" si="242"/>
        <v>0</v>
      </c>
    </row>
    <row r="1288" spans="1:24" ht="18.600000000000001" hidden="1" thickBot="1">
      <c r="A1288" s="147">
        <v>5</v>
      </c>
      <c r="B1288" s="14"/>
      <c r="C1288" s="37">
        <f>C1287+1</f>
        <v>552</v>
      </c>
      <c r="D1288" s="393" t="s">
        <v>1110</v>
      </c>
      <c r="E1288" s="378"/>
      <c r="F1288" s="380"/>
      <c r="G1288" s="130"/>
      <c r="H1288" s="130"/>
      <c r="I1288" s="130"/>
      <c r="J1288" s="128" t="str">
        <f t="shared" si="241"/>
        <v/>
      </c>
      <c r="K1288" s="129"/>
      <c r="L1288" s="347"/>
      <c r="M1288" s="139"/>
      <c r="N1288" s="209">
        <f t="shared" si="244"/>
        <v>0</v>
      </c>
      <c r="O1288" s="348">
        <f t="shared" si="243"/>
        <v>0</v>
      </c>
      <c r="P1288" s="129"/>
      <c r="Q1288" s="210"/>
      <c r="R1288" s="215"/>
      <c r="S1288" s="215"/>
      <c r="T1288" s="215"/>
      <c r="U1288" s="215"/>
      <c r="V1288" s="215"/>
      <c r="W1288" s="349"/>
      <c r="X1288" s="207">
        <f t="shared" si="242"/>
        <v>0</v>
      </c>
    </row>
    <row r="1289" spans="1:24" ht="18.600000000000001" thickBot="1">
      <c r="A1289" s="148">
        <v>10</v>
      </c>
      <c r="B1289" s="14"/>
      <c r="C1289" s="37">
        <v>560</v>
      </c>
      <c r="D1289" s="394" t="s">
        <v>1111</v>
      </c>
      <c r="E1289" s="378"/>
      <c r="F1289" s="380">
        <v>800</v>
      </c>
      <c r="G1289" s="130">
        <v>800</v>
      </c>
      <c r="H1289" s="130">
        <v>800</v>
      </c>
      <c r="I1289" s="130">
        <v>800</v>
      </c>
      <c r="J1289" s="128">
        <f t="shared" si="241"/>
        <v>1</v>
      </c>
      <c r="K1289" s="129"/>
      <c r="L1289" s="347"/>
      <c r="M1289" s="139"/>
      <c r="N1289" s="209">
        <f t="shared" si="244"/>
        <v>800</v>
      </c>
      <c r="O1289" s="348">
        <f t="shared" si="243"/>
        <v>-800</v>
      </c>
      <c r="P1289" s="129"/>
      <c r="Q1289" s="210"/>
      <c r="R1289" s="215"/>
      <c r="S1289" s="215"/>
      <c r="T1289" s="215"/>
      <c r="U1289" s="215"/>
      <c r="V1289" s="215"/>
      <c r="W1289" s="349"/>
      <c r="X1289" s="207">
        <f t="shared" si="242"/>
        <v>0</v>
      </c>
    </row>
    <row r="1290" spans="1:24" ht="18.600000000000001" thickBot="1">
      <c r="A1290" s="148">
        <v>15</v>
      </c>
      <c r="B1290" s="14"/>
      <c r="C1290" s="37">
        <v>580</v>
      </c>
      <c r="D1290" s="393" t="s">
        <v>1112</v>
      </c>
      <c r="E1290" s="378"/>
      <c r="F1290" s="380">
        <v>500</v>
      </c>
      <c r="G1290" s="130">
        <v>500</v>
      </c>
      <c r="H1290" s="130">
        <v>500</v>
      </c>
      <c r="I1290" s="130">
        <v>500</v>
      </c>
      <c r="J1290" s="128">
        <f t="shared" si="241"/>
        <v>1</v>
      </c>
      <c r="K1290" s="129"/>
      <c r="L1290" s="347"/>
      <c r="M1290" s="139"/>
      <c r="N1290" s="209">
        <f t="shared" si="244"/>
        <v>500</v>
      </c>
      <c r="O1290" s="348">
        <f t="shared" si="243"/>
        <v>-500</v>
      </c>
      <c r="P1290" s="129"/>
      <c r="Q1290" s="210"/>
      <c r="R1290" s="215"/>
      <c r="S1290" s="215"/>
      <c r="T1290" s="215"/>
      <c r="U1290" s="215"/>
      <c r="V1290" s="215"/>
      <c r="W1290" s="349"/>
      <c r="X1290" s="207">
        <f t="shared" si="242"/>
        <v>0</v>
      </c>
    </row>
    <row r="1291" spans="1:24" ht="32.4" hidden="1" thickBot="1">
      <c r="A1291" s="147">
        <v>35</v>
      </c>
      <c r="B1291" s="14"/>
      <c r="C1291" s="38">
        <v>590</v>
      </c>
      <c r="D1291" s="395" t="s">
        <v>1113</v>
      </c>
      <c r="E1291" s="378"/>
      <c r="F1291" s="380"/>
      <c r="G1291" s="130"/>
      <c r="H1291" s="130"/>
      <c r="I1291" s="130"/>
      <c r="J1291" s="128" t="str">
        <f t="shared" si="241"/>
        <v/>
      </c>
      <c r="K1291" s="129"/>
      <c r="L1291" s="347"/>
      <c r="M1291" s="139"/>
      <c r="N1291" s="209">
        <f t="shared" si="244"/>
        <v>0</v>
      </c>
      <c r="O1291" s="348">
        <f t="shared" si="243"/>
        <v>0</v>
      </c>
      <c r="P1291" s="129"/>
      <c r="Q1291" s="210"/>
      <c r="R1291" s="215"/>
      <c r="S1291" s="215"/>
      <c r="T1291" s="215"/>
      <c r="U1291" s="215"/>
      <c r="V1291" s="215"/>
      <c r="W1291" s="349"/>
      <c r="X1291" s="207">
        <f t="shared" si="242"/>
        <v>0</v>
      </c>
    </row>
    <row r="1292" spans="1:24" ht="18.600000000000001" hidden="1" thickBot="1">
      <c r="A1292" s="148">
        <v>40</v>
      </c>
      <c r="B1292" s="10">
        <v>800</v>
      </c>
      <c r="C1292" s="748" t="s">
        <v>303</v>
      </c>
      <c r="D1292" s="748"/>
      <c r="E1292" s="381"/>
      <c r="F1292" s="384"/>
      <c r="G1292" s="143"/>
      <c r="H1292" s="143"/>
      <c r="I1292" s="130"/>
      <c r="J1292" s="128" t="str">
        <f t="shared" si="241"/>
        <v/>
      </c>
      <c r="K1292" s="129"/>
      <c r="L1292" s="354"/>
      <c r="M1292" s="141"/>
      <c r="N1292" s="209">
        <f t="shared" si="244"/>
        <v>0</v>
      </c>
      <c r="O1292" s="348">
        <f t="shared" si="243"/>
        <v>0</v>
      </c>
      <c r="P1292" s="129"/>
      <c r="Q1292" s="214"/>
      <c r="R1292" s="225"/>
      <c r="S1292" s="215"/>
      <c r="T1292" s="215"/>
      <c r="U1292" s="225"/>
      <c r="V1292" s="215"/>
      <c r="W1292" s="349"/>
      <c r="X1292" s="207">
        <f t="shared" si="242"/>
        <v>0</v>
      </c>
    </row>
    <row r="1293" spans="1:24" ht="18.600000000000001" thickBot="1">
      <c r="A1293" s="148">
        <v>45</v>
      </c>
      <c r="B1293" s="10">
        <v>1000</v>
      </c>
      <c r="C1293" s="749" t="s">
        <v>1115</v>
      </c>
      <c r="D1293" s="749"/>
      <c r="E1293" s="381">
        <f>SUM(E1294:E1310)</f>
        <v>0</v>
      </c>
      <c r="F1293" s="211">
        <f>SUM(F1294:F1310)</f>
        <v>274325</v>
      </c>
      <c r="G1293" s="137">
        <f>SUM(G1294:G1310)</f>
        <v>85630</v>
      </c>
      <c r="H1293" s="137">
        <f>SUM(H1294:H1310)</f>
        <v>76610</v>
      </c>
      <c r="I1293" s="137">
        <f>SUM(I1294:I1310)</f>
        <v>76130</v>
      </c>
      <c r="J1293" s="128">
        <f t="shared" si="241"/>
        <v>1</v>
      </c>
      <c r="K1293" s="129"/>
      <c r="L1293" s="212">
        <f>SUM(L1294:L1310)</f>
        <v>0</v>
      </c>
      <c r="M1293" s="213">
        <f>SUM(M1294:M1310)</f>
        <v>0</v>
      </c>
      <c r="N1293" s="350">
        <f>SUM(N1294:N1310)</f>
        <v>76130</v>
      </c>
      <c r="O1293" s="351">
        <f>SUM(O1294:O1310)</f>
        <v>-76130</v>
      </c>
      <c r="P1293" s="129"/>
      <c r="Q1293" s="212">
        <f t="shared" ref="Q1293:W1293" si="245">SUM(Q1294:Q1310)</f>
        <v>0</v>
      </c>
      <c r="R1293" s="213">
        <f t="shared" si="245"/>
        <v>0</v>
      </c>
      <c r="S1293" s="213">
        <f t="shared" si="245"/>
        <v>76130</v>
      </c>
      <c r="T1293" s="213">
        <f t="shared" si="245"/>
        <v>-76130</v>
      </c>
      <c r="U1293" s="213">
        <f t="shared" si="245"/>
        <v>0</v>
      </c>
      <c r="V1293" s="213">
        <f t="shared" si="245"/>
        <v>0</v>
      </c>
      <c r="W1293" s="351">
        <f t="shared" si="245"/>
        <v>0</v>
      </c>
      <c r="X1293" s="207">
        <f t="shared" si="242"/>
        <v>-76130</v>
      </c>
    </row>
    <row r="1294" spans="1:24" ht="18.600000000000001" hidden="1" thickBot="1">
      <c r="A1294" s="148">
        <v>50</v>
      </c>
      <c r="B1294" s="6"/>
      <c r="C1294" s="15">
        <v>1011</v>
      </c>
      <c r="D1294" s="39" t="s">
        <v>1116</v>
      </c>
      <c r="E1294" s="378"/>
      <c r="F1294" s="380"/>
      <c r="G1294" s="130"/>
      <c r="H1294" s="130"/>
      <c r="I1294" s="130"/>
      <c r="J1294" s="128" t="str">
        <f t="shared" si="241"/>
        <v/>
      </c>
      <c r="K1294" s="129"/>
      <c r="L1294" s="347"/>
      <c r="M1294" s="139"/>
      <c r="N1294" s="209">
        <f t="shared" ref="N1294:N1310" si="246">I1294</f>
        <v>0</v>
      </c>
      <c r="O1294" s="348">
        <f t="shared" si="243"/>
        <v>0</v>
      </c>
      <c r="P1294" s="129"/>
      <c r="Q1294" s="347"/>
      <c r="R1294" s="139"/>
      <c r="S1294" s="355">
        <f t="shared" ref="S1294:S1301" si="247">+IF(+(L1294+M1294)&gt;=I1294,+M1294,+(+I1294-L1294))</f>
        <v>0</v>
      </c>
      <c r="T1294" s="209">
        <f>Q1294+R1294-S1294</f>
        <v>0</v>
      </c>
      <c r="U1294" s="139"/>
      <c r="V1294" s="139"/>
      <c r="W1294" s="140"/>
      <c r="X1294" s="207">
        <f t="shared" si="242"/>
        <v>0</v>
      </c>
    </row>
    <row r="1295" spans="1:24" ht="18.600000000000001" hidden="1" thickBot="1">
      <c r="A1295" s="148">
        <v>55</v>
      </c>
      <c r="B1295" s="6"/>
      <c r="C1295" s="7">
        <v>1012</v>
      </c>
      <c r="D1295" s="16" t="s">
        <v>1117</v>
      </c>
      <c r="E1295" s="378"/>
      <c r="F1295" s="380"/>
      <c r="G1295" s="130"/>
      <c r="H1295" s="130"/>
      <c r="I1295" s="130"/>
      <c r="J1295" s="128" t="str">
        <f t="shared" si="241"/>
        <v/>
      </c>
      <c r="K1295" s="129"/>
      <c r="L1295" s="347"/>
      <c r="M1295" s="139"/>
      <c r="N1295" s="209">
        <f t="shared" si="246"/>
        <v>0</v>
      </c>
      <c r="O1295" s="348">
        <f t="shared" si="243"/>
        <v>0</v>
      </c>
      <c r="P1295" s="129"/>
      <c r="Q1295" s="347"/>
      <c r="R1295" s="139"/>
      <c r="S1295" s="355">
        <f t="shared" si="247"/>
        <v>0</v>
      </c>
      <c r="T1295" s="209">
        <f t="shared" ref="T1295:T1301" si="248">Q1295+R1295-S1295</f>
        <v>0</v>
      </c>
      <c r="U1295" s="139"/>
      <c r="V1295" s="139"/>
      <c r="W1295" s="140"/>
      <c r="X1295" s="207">
        <f t="shared" si="242"/>
        <v>0</v>
      </c>
    </row>
    <row r="1296" spans="1:24" ht="18.600000000000001" hidden="1" thickBot="1">
      <c r="A1296" s="148">
        <v>60</v>
      </c>
      <c r="B1296" s="6"/>
      <c r="C1296" s="7">
        <v>1013</v>
      </c>
      <c r="D1296" s="16" t="s">
        <v>1118</v>
      </c>
      <c r="E1296" s="378"/>
      <c r="F1296" s="380"/>
      <c r="G1296" s="130"/>
      <c r="H1296" s="130"/>
      <c r="I1296" s="130"/>
      <c r="J1296" s="128" t="str">
        <f t="shared" si="241"/>
        <v/>
      </c>
      <c r="K1296" s="129"/>
      <c r="L1296" s="347"/>
      <c r="M1296" s="139"/>
      <c r="N1296" s="209">
        <f t="shared" si="246"/>
        <v>0</v>
      </c>
      <c r="O1296" s="348">
        <f t="shared" si="243"/>
        <v>0</v>
      </c>
      <c r="P1296" s="129"/>
      <c r="Q1296" s="347"/>
      <c r="R1296" s="139"/>
      <c r="S1296" s="355">
        <f t="shared" si="247"/>
        <v>0</v>
      </c>
      <c r="T1296" s="209">
        <f t="shared" si="248"/>
        <v>0</v>
      </c>
      <c r="U1296" s="139"/>
      <c r="V1296" s="139"/>
      <c r="W1296" s="140"/>
      <c r="X1296" s="207">
        <f t="shared" si="242"/>
        <v>0</v>
      </c>
    </row>
    <row r="1297" spans="1:24" ht="36" hidden="1" customHeight="1" thickBot="1">
      <c r="A1297" s="147">
        <v>65</v>
      </c>
      <c r="B1297" s="6"/>
      <c r="C1297" s="7">
        <v>1014</v>
      </c>
      <c r="D1297" s="16" t="s">
        <v>1119</v>
      </c>
      <c r="E1297" s="378"/>
      <c r="F1297" s="380"/>
      <c r="G1297" s="130"/>
      <c r="H1297" s="130"/>
      <c r="I1297" s="130"/>
      <c r="J1297" s="128" t="str">
        <f t="shared" si="241"/>
        <v/>
      </c>
      <c r="K1297" s="129"/>
      <c r="L1297" s="347"/>
      <c r="M1297" s="139"/>
      <c r="N1297" s="209">
        <f t="shared" si="246"/>
        <v>0</v>
      </c>
      <c r="O1297" s="348">
        <f t="shared" si="243"/>
        <v>0</v>
      </c>
      <c r="P1297" s="129"/>
      <c r="Q1297" s="347"/>
      <c r="R1297" s="139"/>
      <c r="S1297" s="355">
        <f t="shared" si="247"/>
        <v>0</v>
      </c>
      <c r="T1297" s="209">
        <f t="shared" si="248"/>
        <v>0</v>
      </c>
      <c r="U1297" s="139"/>
      <c r="V1297" s="139"/>
      <c r="W1297" s="140"/>
      <c r="X1297" s="207">
        <f t="shared" si="242"/>
        <v>0</v>
      </c>
    </row>
    <row r="1298" spans="1:24" ht="18.600000000000001" thickBot="1">
      <c r="A1298" s="148">
        <v>70</v>
      </c>
      <c r="B1298" s="6"/>
      <c r="C1298" s="7">
        <v>1015</v>
      </c>
      <c r="D1298" s="16" t="s">
        <v>1120</v>
      </c>
      <c r="E1298" s="378"/>
      <c r="F1298" s="380"/>
      <c r="G1298" s="130"/>
      <c r="H1298" s="130"/>
      <c r="I1298" s="130"/>
      <c r="J1298" s="128" t="str">
        <f t="shared" si="241"/>
        <v/>
      </c>
      <c r="K1298" s="129"/>
      <c r="L1298" s="347"/>
      <c r="M1298" s="139"/>
      <c r="N1298" s="209">
        <f t="shared" si="246"/>
        <v>0</v>
      </c>
      <c r="O1298" s="348">
        <f t="shared" si="243"/>
        <v>0</v>
      </c>
      <c r="P1298" s="129"/>
      <c r="Q1298" s="347"/>
      <c r="R1298" s="139"/>
      <c r="S1298" s="355">
        <f t="shared" si="247"/>
        <v>0</v>
      </c>
      <c r="T1298" s="209">
        <f t="shared" si="248"/>
        <v>0</v>
      </c>
      <c r="U1298" s="139"/>
      <c r="V1298" s="139"/>
      <c r="W1298" s="140"/>
      <c r="X1298" s="207">
        <f t="shared" si="242"/>
        <v>0</v>
      </c>
    </row>
    <row r="1299" spans="1:24" ht="18.600000000000001" thickBot="1">
      <c r="A1299" s="148">
        <v>75</v>
      </c>
      <c r="B1299" s="6"/>
      <c r="C1299" s="7">
        <v>1016</v>
      </c>
      <c r="D1299" s="16" t="s">
        <v>1121</v>
      </c>
      <c r="E1299" s="378"/>
      <c r="F1299" s="380">
        <v>1000</v>
      </c>
      <c r="G1299" s="130">
        <v>1000</v>
      </c>
      <c r="H1299" s="130">
        <v>1000</v>
      </c>
      <c r="I1299" s="130">
        <v>100</v>
      </c>
      <c r="J1299" s="128">
        <f t="shared" si="241"/>
        <v>1</v>
      </c>
      <c r="K1299" s="129"/>
      <c r="L1299" s="347"/>
      <c r="M1299" s="139"/>
      <c r="N1299" s="209">
        <f t="shared" si="246"/>
        <v>100</v>
      </c>
      <c r="O1299" s="348">
        <f t="shared" si="243"/>
        <v>-100</v>
      </c>
      <c r="P1299" s="129"/>
      <c r="Q1299" s="347"/>
      <c r="R1299" s="139"/>
      <c r="S1299" s="355">
        <f t="shared" si="247"/>
        <v>100</v>
      </c>
      <c r="T1299" s="209">
        <f t="shared" si="248"/>
        <v>-100</v>
      </c>
      <c r="U1299" s="139"/>
      <c r="V1299" s="139"/>
      <c r="W1299" s="140"/>
      <c r="X1299" s="207">
        <f t="shared" si="242"/>
        <v>-100</v>
      </c>
    </row>
    <row r="1300" spans="1:24" ht="18.600000000000001" thickBot="1">
      <c r="A1300" s="148">
        <v>80</v>
      </c>
      <c r="B1300" s="11"/>
      <c r="C1300" s="40">
        <v>1020</v>
      </c>
      <c r="D1300" s="41" t="s">
        <v>1122</v>
      </c>
      <c r="E1300" s="378"/>
      <c r="F1300" s="380">
        <v>273325</v>
      </c>
      <c r="G1300" s="130">
        <v>84630</v>
      </c>
      <c r="H1300" s="130">
        <v>75610</v>
      </c>
      <c r="I1300" s="130">
        <v>76030</v>
      </c>
      <c r="J1300" s="128">
        <f t="shared" si="241"/>
        <v>1</v>
      </c>
      <c r="K1300" s="129"/>
      <c r="L1300" s="347"/>
      <c r="M1300" s="139"/>
      <c r="N1300" s="209">
        <f t="shared" si="246"/>
        <v>76030</v>
      </c>
      <c r="O1300" s="348">
        <f t="shared" si="243"/>
        <v>-76030</v>
      </c>
      <c r="P1300" s="129"/>
      <c r="Q1300" s="347"/>
      <c r="R1300" s="139"/>
      <c r="S1300" s="355">
        <f t="shared" si="247"/>
        <v>76030</v>
      </c>
      <c r="T1300" s="209">
        <f t="shared" si="248"/>
        <v>-76030</v>
      </c>
      <c r="U1300" s="139"/>
      <c r="V1300" s="139"/>
      <c r="W1300" s="140"/>
      <c r="X1300" s="207">
        <f t="shared" si="242"/>
        <v>-76030</v>
      </c>
    </row>
    <row r="1301" spans="1:24" ht="18.600000000000001" hidden="1" thickBot="1">
      <c r="A1301" s="148">
        <v>85</v>
      </c>
      <c r="B1301" s="6"/>
      <c r="C1301" s="7">
        <v>1030</v>
      </c>
      <c r="D1301" s="16" t="s">
        <v>1123</v>
      </c>
      <c r="E1301" s="378"/>
      <c r="F1301" s="380"/>
      <c r="G1301" s="130"/>
      <c r="H1301" s="130"/>
      <c r="I1301" s="130"/>
      <c r="J1301" s="128" t="str">
        <f t="shared" si="241"/>
        <v/>
      </c>
      <c r="K1301" s="129"/>
      <c r="L1301" s="347"/>
      <c r="M1301" s="139"/>
      <c r="N1301" s="209">
        <f t="shared" si="246"/>
        <v>0</v>
      </c>
      <c r="O1301" s="348">
        <f t="shared" si="243"/>
        <v>0</v>
      </c>
      <c r="P1301" s="129"/>
      <c r="Q1301" s="347"/>
      <c r="R1301" s="139"/>
      <c r="S1301" s="355">
        <f t="shared" si="247"/>
        <v>0</v>
      </c>
      <c r="T1301" s="209">
        <f t="shared" si="248"/>
        <v>0</v>
      </c>
      <c r="U1301" s="139"/>
      <c r="V1301" s="139"/>
      <c r="W1301" s="140"/>
      <c r="X1301" s="207">
        <f t="shared" si="242"/>
        <v>0</v>
      </c>
    </row>
    <row r="1302" spans="1:24" ht="18.600000000000001" hidden="1" thickBot="1">
      <c r="A1302" s="148">
        <v>90</v>
      </c>
      <c r="B1302" s="6"/>
      <c r="C1302" s="40">
        <v>1051</v>
      </c>
      <c r="D1302" s="43" t="s">
        <v>1124</v>
      </c>
      <c r="E1302" s="378"/>
      <c r="F1302" s="380"/>
      <c r="G1302" s="130"/>
      <c r="H1302" s="130"/>
      <c r="I1302" s="130"/>
      <c r="J1302" s="128" t="str">
        <f t="shared" si="241"/>
        <v/>
      </c>
      <c r="K1302" s="129"/>
      <c r="L1302" s="347"/>
      <c r="M1302" s="139"/>
      <c r="N1302" s="209">
        <f t="shared" si="246"/>
        <v>0</v>
      </c>
      <c r="O1302" s="348">
        <f t="shared" si="243"/>
        <v>0</v>
      </c>
      <c r="P1302" s="129"/>
      <c r="Q1302" s="210"/>
      <c r="R1302" s="215"/>
      <c r="S1302" s="215"/>
      <c r="T1302" s="215"/>
      <c r="U1302" s="215"/>
      <c r="V1302" s="215"/>
      <c r="W1302" s="349"/>
      <c r="X1302" s="207">
        <f t="shared" si="242"/>
        <v>0</v>
      </c>
    </row>
    <row r="1303" spans="1:24" ht="18.600000000000001" hidden="1" thickBot="1">
      <c r="A1303" s="147">
        <v>115</v>
      </c>
      <c r="B1303" s="6"/>
      <c r="C1303" s="7">
        <v>1052</v>
      </c>
      <c r="D1303" s="16" t="s">
        <v>1125</v>
      </c>
      <c r="E1303" s="378"/>
      <c r="F1303" s="380"/>
      <c r="G1303" s="130"/>
      <c r="H1303" s="130"/>
      <c r="I1303" s="130"/>
      <c r="J1303" s="128" t="str">
        <f t="shared" si="241"/>
        <v/>
      </c>
      <c r="K1303" s="129"/>
      <c r="L1303" s="347"/>
      <c r="M1303" s="139"/>
      <c r="N1303" s="209">
        <f t="shared" si="246"/>
        <v>0</v>
      </c>
      <c r="O1303" s="348">
        <f t="shared" si="243"/>
        <v>0</v>
      </c>
      <c r="P1303" s="129"/>
      <c r="Q1303" s="210"/>
      <c r="R1303" s="215"/>
      <c r="S1303" s="215"/>
      <c r="T1303" s="215"/>
      <c r="U1303" s="215"/>
      <c r="V1303" s="215"/>
      <c r="W1303" s="349"/>
      <c r="X1303" s="207">
        <f t="shared" si="242"/>
        <v>0</v>
      </c>
    </row>
    <row r="1304" spans="1:24" ht="32.4" hidden="1" thickBot="1">
      <c r="A1304" s="147">
        <v>125</v>
      </c>
      <c r="B1304" s="6"/>
      <c r="C1304" s="44">
        <v>1053</v>
      </c>
      <c r="D1304" s="45" t="s">
        <v>1126</v>
      </c>
      <c r="E1304" s="378"/>
      <c r="F1304" s="380"/>
      <c r="G1304" s="130"/>
      <c r="H1304" s="130"/>
      <c r="I1304" s="130"/>
      <c r="J1304" s="128" t="str">
        <f t="shared" si="241"/>
        <v/>
      </c>
      <c r="K1304" s="129"/>
      <c r="L1304" s="347"/>
      <c r="M1304" s="139"/>
      <c r="N1304" s="209">
        <f t="shared" si="246"/>
        <v>0</v>
      </c>
      <c r="O1304" s="348">
        <f t="shared" si="243"/>
        <v>0</v>
      </c>
      <c r="P1304" s="129"/>
      <c r="Q1304" s="210"/>
      <c r="R1304" s="215"/>
      <c r="S1304" s="215"/>
      <c r="T1304" s="215"/>
      <c r="U1304" s="215"/>
      <c r="V1304" s="215"/>
      <c r="W1304" s="349"/>
      <c r="X1304" s="207">
        <f t="shared" si="242"/>
        <v>0</v>
      </c>
    </row>
    <row r="1305" spans="1:24" ht="18.600000000000001" hidden="1" thickBot="1">
      <c r="A1305" s="148">
        <v>130</v>
      </c>
      <c r="B1305" s="6"/>
      <c r="C1305" s="7">
        <v>1062</v>
      </c>
      <c r="D1305" s="9" t="s">
        <v>1127</v>
      </c>
      <c r="E1305" s="378"/>
      <c r="F1305" s="380"/>
      <c r="G1305" s="130"/>
      <c r="H1305" s="130"/>
      <c r="I1305" s="130"/>
      <c r="J1305" s="128" t="str">
        <f t="shared" si="241"/>
        <v/>
      </c>
      <c r="K1305" s="129"/>
      <c r="L1305" s="347"/>
      <c r="M1305" s="139"/>
      <c r="N1305" s="209">
        <f t="shared" si="246"/>
        <v>0</v>
      </c>
      <c r="O1305" s="348">
        <f t="shared" si="243"/>
        <v>0</v>
      </c>
      <c r="P1305" s="129"/>
      <c r="Q1305" s="347"/>
      <c r="R1305" s="139"/>
      <c r="S1305" s="355">
        <f>+IF(+(L1305+M1305)&gt;=I1305,+M1305,+(+I1305-L1305))</f>
        <v>0</v>
      </c>
      <c r="T1305" s="209">
        <f>Q1305+R1305-S1305</f>
        <v>0</v>
      </c>
      <c r="U1305" s="139"/>
      <c r="V1305" s="139"/>
      <c r="W1305" s="140"/>
      <c r="X1305" s="207">
        <f t="shared" si="242"/>
        <v>0</v>
      </c>
    </row>
    <row r="1306" spans="1:24" ht="18.600000000000001" hidden="1" thickBot="1">
      <c r="A1306" s="148">
        <v>135</v>
      </c>
      <c r="B1306" s="6"/>
      <c r="C1306" s="7">
        <v>1063</v>
      </c>
      <c r="D1306" s="9" t="s">
        <v>1128</v>
      </c>
      <c r="E1306" s="378"/>
      <c r="F1306" s="380"/>
      <c r="G1306" s="130"/>
      <c r="H1306" s="130"/>
      <c r="I1306" s="130"/>
      <c r="J1306" s="128" t="str">
        <f t="shared" si="241"/>
        <v/>
      </c>
      <c r="K1306" s="129"/>
      <c r="L1306" s="347"/>
      <c r="M1306" s="139"/>
      <c r="N1306" s="209">
        <f t="shared" si="246"/>
        <v>0</v>
      </c>
      <c r="O1306" s="348">
        <f t="shared" si="243"/>
        <v>0</v>
      </c>
      <c r="P1306" s="129"/>
      <c r="Q1306" s="210"/>
      <c r="R1306" s="215"/>
      <c r="S1306" s="215"/>
      <c r="T1306" s="215"/>
      <c r="U1306" s="215"/>
      <c r="V1306" s="215"/>
      <c r="W1306" s="349"/>
      <c r="X1306" s="207">
        <f t="shared" si="242"/>
        <v>0</v>
      </c>
    </row>
    <row r="1307" spans="1:24" ht="18.600000000000001" thickBot="1">
      <c r="A1307" s="148">
        <v>140</v>
      </c>
      <c r="B1307" s="6"/>
      <c r="C1307" s="44">
        <v>1069</v>
      </c>
      <c r="D1307" s="46" t="s">
        <v>1129</v>
      </c>
      <c r="E1307" s="378"/>
      <c r="F1307" s="380"/>
      <c r="G1307" s="130"/>
      <c r="H1307" s="130"/>
      <c r="I1307" s="130"/>
      <c r="J1307" s="128" t="str">
        <f t="shared" si="241"/>
        <v/>
      </c>
      <c r="K1307" s="129"/>
      <c r="L1307" s="347"/>
      <c r="M1307" s="139"/>
      <c r="N1307" s="209">
        <f t="shared" si="246"/>
        <v>0</v>
      </c>
      <c r="O1307" s="348">
        <f t="shared" si="243"/>
        <v>0</v>
      </c>
      <c r="P1307" s="129"/>
      <c r="Q1307" s="347"/>
      <c r="R1307" s="139"/>
      <c r="S1307" s="355">
        <f>+IF(+(L1307+M1307)&gt;=I1307,+M1307,+(+I1307-L1307))</f>
        <v>0</v>
      </c>
      <c r="T1307" s="209">
        <f>Q1307+R1307-S1307</f>
        <v>0</v>
      </c>
      <c r="U1307" s="139"/>
      <c r="V1307" s="139"/>
      <c r="W1307" s="140"/>
      <c r="X1307" s="207">
        <f t="shared" si="242"/>
        <v>0</v>
      </c>
    </row>
    <row r="1308" spans="1:24" ht="31.8" hidden="1" thickBot="1">
      <c r="A1308" s="148">
        <v>145</v>
      </c>
      <c r="B1308" s="11"/>
      <c r="C1308" s="7">
        <v>1091</v>
      </c>
      <c r="D1308" s="16" t="s">
        <v>1130</v>
      </c>
      <c r="E1308" s="378"/>
      <c r="F1308" s="380"/>
      <c r="G1308" s="130"/>
      <c r="H1308" s="130"/>
      <c r="I1308" s="130"/>
      <c r="J1308" s="128" t="str">
        <f t="shared" si="241"/>
        <v/>
      </c>
      <c r="K1308" s="129"/>
      <c r="L1308" s="347"/>
      <c r="M1308" s="139"/>
      <c r="N1308" s="209">
        <f t="shared" si="246"/>
        <v>0</v>
      </c>
      <c r="O1308" s="348">
        <f t="shared" si="243"/>
        <v>0</v>
      </c>
      <c r="P1308" s="129"/>
      <c r="Q1308" s="347"/>
      <c r="R1308" s="139"/>
      <c r="S1308" s="355">
        <f>+IF(+(L1308+M1308)&gt;=I1308,+M1308,+(+I1308-L1308))</f>
        <v>0</v>
      </c>
      <c r="T1308" s="209">
        <f>Q1308+R1308-S1308</f>
        <v>0</v>
      </c>
      <c r="U1308" s="139"/>
      <c r="V1308" s="139"/>
      <c r="W1308" s="140"/>
      <c r="X1308" s="207">
        <f t="shared" si="242"/>
        <v>0</v>
      </c>
    </row>
    <row r="1309" spans="1:24" ht="18.600000000000001" hidden="1" thickBot="1">
      <c r="A1309" s="148">
        <v>150</v>
      </c>
      <c r="B1309" s="6"/>
      <c r="C1309" s="7">
        <v>1092</v>
      </c>
      <c r="D1309" s="16" t="s">
        <v>1286</v>
      </c>
      <c r="E1309" s="378"/>
      <c r="F1309" s="380"/>
      <c r="G1309" s="130"/>
      <c r="H1309" s="130"/>
      <c r="I1309" s="130"/>
      <c r="J1309" s="128" t="str">
        <f t="shared" si="241"/>
        <v/>
      </c>
      <c r="K1309" s="129"/>
      <c r="L1309" s="347"/>
      <c r="M1309" s="139"/>
      <c r="N1309" s="209">
        <f t="shared" si="246"/>
        <v>0</v>
      </c>
      <c r="O1309" s="348">
        <f t="shared" si="243"/>
        <v>0</v>
      </c>
      <c r="P1309" s="129"/>
      <c r="Q1309" s="210"/>
      <c r="R1309" s="215"/>
      <c r="S1309" s="215"/>
      <c r="T1309" s="215"/>
      <c r="U1309" s="215"/>
      <c r="V1309" s="215"/>
      <c r="W1309" s="349"/>
      <c r="X1309" s="207">
        <f t="shared" si="242"/>
        <v>0</v>
      </c>
    </row>
    <row r="1310" spans="1:24" ht="18.600000000000001" hidden="1" thickBot="1">
      <c r="A1310" s="148">
        <v>155</v>
      </c>
      <c r="B1310" s="6"/>
      <c r="C1310" s="13">
        <v>1098</v>
      </c>
      <c r="D1310" s="17" t="s">
        <v>1131</v>
      </c>
      <c r="E1310" s="378"/>
      <c r="F1310" s="380"/>
      <c r="G1310" s="130"/>
      <c r="H1310" s="130"/>
      <c r="I1310" s="130"/>
      <c r="J1310" s="128" t="str">
        <f t="shared" si="241"/>
        <v/>
      </c>
      <c r="K1310" s="129"/>
      <c r="L1310" s="347"/>
      <c r="M1310" s="139"/>
      <c r="N1310" s="209">
        <f t="shared" si="246"/>
        <v>0</v>
      </c>
      <c r="O1310" s="348">
        <f t="shared" si="243"/>
        <v>0</v>
      </c>
      <c r="P1310" s="129"/>
      <c r="Q1310" s="347"/>
      <c r="R1310" s="139"/>
      <c r="S1310" s="355">
        <f>+IF(+(L1310+M1310)&gt;=I1310,+M1310,+(+I1310-L1310))</f>
        <v>0</v>
      </c>
      <c r="T1310" s="209">
        <f>Q1310+R1310-S1310</f>
        <v>0</v>
      </c>
      <c r="U1310" s="139"/>
      <c r="V1310" s="139"/>
      <c r="W1310" s="140"/>
      <c r="X1310" s="207">
        <f t="shared" si="242"/>
        <v>0</v>
      </c>
    </row>
    <row r="1311" spans="1:24" ht="18.600000000000001" hidden="1" thickBot="1">
      <c r="A1311" s="148">
        <v>160</v>
      </c>
      <c r="B1311" s="10">
        <v>1900</v>
      </c>
      <c r="C1311" s="734" t="s">
        <v>1137</v>
      </c>
      <c r="D1311" s="734"/>
      <c r="E1311" s="381">
        <f>SUM(E1312:E1314)</f>
        <v>0</v>
      </c>
      <c r="F1311" s="211">
        <f>SUM(F1312:F1314)</f>
        <v>0</v>
      </c>
      <c r="G1311" s="137">
        <f>SUM(G1312:G1314)</f>
        <v>0</v>
      </c>
      <c r="H1311" s="137">
        <f>SUM(H1312:H1314)</f>
        <v>0</v>
      </c>
      <c r="I1311" s="137">
        <f>SUM(I1312:I1314)</f>
        <v>0</v>
      </c>
      <c r="J1311" s="128" t="str">
        <f t="shared" si="241"/>
        <v/>
      </c>
      <c r="K1311" s="129"/>
      <c r="L1311" s="212">
        <f>SUM(L1312:L1314)</f>
        <v>0</v>
      </c>
      <c r="M1311" s="213">
        <f>SUM(M1312:M1314)</f>
        <v>0</v>
      </c>
      <c r="N1311" s="350">
        <f>SUM(N1312:N1314)</f>
        <v>0</v>
      </c>
      <c r="O1311" s="351">
        <f>SUM(O1312:O1314)</f>
        <v>0</v>
      </c>
      <c r="P1311" s="129"/>
      <c r="Q1311" s="214"/>
      <c r="R1311" s="225"/>
      <c r="S1311" s="225"/>
      <c r="T1311" s="225"/>
      <c r="U1311" s="225"/>
      <c r="V1311" s="225"/>
      <c r="W1311" s="352"/>
      <c r="X1311" s="207">
        <f>T1311-U1311-V1311-W1311</f>
        <v>0</v>
      </c>
    </row>
    <row r="1312" spans="1:24" ht="18.600000000000001" hidden="1" thickBot="1">
      <c r="A1312" s="148">
        <v>165</v>
      </c>
      <c r="B1312" s="6"/>
      <c r="C1312" s="15">
        <v>1901</v>
      </c>
      <c r="D1312" s="8" t="s">
        <v>1202</v>
      </c>
      <c r="E1312" s="378"/>
      <c r="F1312" s="380"/>
      <c r="G1312" s="130"/>
      <c r="H1312" s="130"/>
      <c r="I1312" s="130"/>
      <c r="J1312" s="128" t="str">
        <f t="shared" si="241"/>
        <v/>
      </c>
      <c r="K1312" s="129"/>
      <c r="L1312" s="347"/>
      <c r="M1312" s="139"/>
      <c r="N1312" s="209">
        <f>I1312</f>
        <v>0</v>
      </c>
      <c r="O1312" s="348">
        <f>L1312+M1312-N1312</f>
        <v>0</v>
      </c>
      <c r="P1312" s="129"/>
      <c r="Q1312" s="210"/>
      <c r="R1312" s="215"/>
      <c r="S1312" s="215"/>
      <c r="T1312" s="215"/>
      <c r="U1312" s="215"/>
      <c r="V1312" s="215"/>
      <c r="W1312" s="349"/>
      <c r="X1312" s="207">
        <f>T1312-U1312-V1312-W1312</f>
        <v>0</v>
      </c>
    </row>
    <row r="1313" spans="1:24" ht="18.600000000000001" hidden="1" thickBot="1">
      <c r="A1313" s="148">
        <v>175</v>
      </c>
      <c r="B1313" s="6"/>
      <c r="C1313" s="7">
        <v>1981</v>
      </c>
      <c r="D1313" s="9" t="s">
        <v>1203</v>
      </c>
      <c r="E1313" s="378"/>
      <c r="F1313" s="380"/>
      <c r="G1313" s="130"/>
      <c r="H1313" s="130"/>
      <c r="I1313" s="130"/>
      <c r="J1313" s="128" t="str">
        <f t="shared" si="241"/>
        <v/>
      </c>
      <c r="K1313" s="129"/>
      <c r="L1313" s="347"/>
      <c r="M1313" s="139"/>
      <c r="N1313" s="209">
        <f>I1313</f>
        <v>0</v>
      </c>
      <c r="O1313" s="348">
        <f>L1313+M1313-N1313</f>
        <v>0</v>
      </c>
      <c r="P1313" s="129"/>
      <c r="Q1313" s="210"/>
      <c r="R1313" s="215"/>
      <c r="S1313" s="215"/>
      <c r="T1313" s="215"/>
      <c r="U1313" s="215"/>
      <c r="V1313" s="215"/>
      <c r="W1313" s="349"/>
      <c r="X1313" s="207">
        <f>T1313-U1313-V1313-W1313</f>
        <v>0</v>
      </c>
    </row>
    <row r="1314" spans="1:24" ht="18.600000000000001" hidden="1" thickBot="1">
      <c r="A1314" s="148">
        <v>180</v>
      </c>
      <c r="B1314" s="6"/>
      <c r="C1314" s="13">
        <v>1991</v>
      </c>
      <c r="D1314" s="12" t="s">
        <v>1204</v>
      </c>
      <c r="E1314" s="378"/>
      <c r="F1314" s="380"/>
      <c r="G1314" s="130"/>
      <c r="H1314" s="130"/>
      <c r="I1314" s="130"/>
      <c r="J1314" s="128" t="str">
        <f t="shared" si="241"/>
        <v/>
      </c>
      <c r="K1314" s="129"/>
      <c r="L1314" s="347"/>
      <c r="M1314" s="139"/>
      <c r="N1314" s="209">
        <f>I1314</f>
        <v>0</v>
      </c>
      <c r="O1314" s="348">
        <f>L1314+M1314-N1314</f>
        <v>0</v>
      </c>
      <c r="P1314" s="129"/>
      <c r="Q1314" s="210"/>
      <c r="R1314" s="215"/>
      <c r="S1314" s="215"/>
      <c r="T1314" s="215"/>
      <c r="U1314" s="215"/>
      <c r="V1314" s="215"/>
      <c r="W1314" s="349"/>
      <c r="X1314" s="207">
        <f>T1314-U1314-V1314-W1314</f>
        <v>0</v>
      </c>
    </row>
    <row r="1315" spans="1:24" ht="18.600000000000001" hidden="1" thickBot="1">
      <c r="A1315" s="148">
        <v>185</v>
      </c>
      <c r="B1315" s="10">
        <v>2100</v>
      </c>
      <c r="C1315" s="734" t="s">
        <v>310</v>
      </c>
      <c r="D1315" s="734"/>
      <c r="E1315" s="381">
        <f>SUM(E1316:E1320)</f>
        <v>0</v>
      </c>
      <c r="F1315" s="211">
        <f>SUM(F1316:F1320)</f>
        <v>0</v>
      </c>
      <c r="G1315" s="137">
        <f>SUM(G1316:G1320)</f>
        <v>0</v>
      </c>
      <c r="H1315" s="137">
        <f>SUM(H1316:H1320)</f>
        <v>0</v>
      </c>
      <c r="I1315" s="137">
        <f>SUM(I1316:I1320)</f>
        <v>0</v>
      </c>
      <c r="J1315" s="128" t="str">
        <f t="shared" si="241"/>
        <v/>
      </c>
      <c r="K1315" s="129"/>
      <c r="L1315" s="212">
        <f>SUM(L1316:L1320)</f>
        <v>0</v>
      </c>
      <c r="M1315" s="213">
        <f>SUM(M1316:M1320)</f>
        <v>0</v>
      </c>
      <c r="N1315" s="350">
        <f>SUM(N1316:N1320)</f>
        <v>0</v>
      </c>
      <c r="O1315" s="351">
        <f>SUM(O1316:O1320)</f>
        <v>0</v>
      </c>
      <c r="P1315" s="129"/>
      <c r="Q1315" s="214"/>
      <c r="R1315" s="225"/>
      <c r="S1315" s="225"/>
      <c r="T1315" s="225"/>
      <c r="U1315" s="225"/>
      <c r="V1315" s="225"/>
      <c r="W1315" s="352"/>
      <c r="X1315" s="207">
        <f t="shared" si="242"/>
        <v>0</v>
      </c>
    </row>
    <row r="1316" spans="1:24" ht="18.600000000000001" hidden="1" thickBot="1">
      <c r="A1316" s="148">
        <v>190</v>
      </c>
      <c r="B1316" s="6"/>
      <c r="C1316" s="15">
        <v>2110</v>
      </c>
      <c r="D1316" s="18" t="s">
        <v>1132</v>
      </c>
      <c r="E1316" s="378"/>
      <c r="F1316" s="380"/>
      <c r="G1316" s="130"/>
      <c r="H1316" s="130"/>
      <c r="I1316" s="130"/>
      <c r="J1316" s="128" t="str">
        <f t="shared" si="241"/>
        <v/>
      </c>
      <c r="K1316" s="129"/>
      <c r="L1316" s="347"/>
      <c r="M1316" s="139"/>
      <c r="N1316" s="209">
        <f>I1316</f>
        <v>0</v>
      </c>
      <c r="O1316" s="348">
        <f t="shared" si="243"/>
        <v>0</v>
      </c>
      <c r="P1316" s="129"/>
      <c r="Q1316" s="210"/>
      <c r="R1316" s="215"/>
      <c r="S1316" s="215"/>
      <c r="T1316" s="215"/>
      <c r="U1316" s="215"/>
      <c r="V1316" s="215"/>
      <c r="W1316" s="349"/>
      <c r="X1316" s="207">
        <f t="shared" si="242"/>
        <v>0</v>
      </c>
    </row>
    <row r="1317" spans="1:24" ht="18.600000000000001" hidden="1" thickBot="1">
      <c r="A1317" s="148">
        <v>200</v>
      </c>
      <c r="B1317" s="47"/>
      <c r="C1317" s="7">
        <v>2120</v>
      </c>
      <c r="D1317" s="35" t="s">
        <v>1133</v>
      </c>
      <c r="E1317" s="378"/>
      <c r="F1317" s="380"/>
      <c r="G1317" s="130"/>
      <c r="H1317" s="130"/>
      <c r="I1317" s="130"/>
      <c r="J1317" s="128" t="str">
        <f t="shared" si="241"/>
        <v/>
      </c>
      <c r="K1317" s="129"/>
      <c r="L1317" s="347"/>
      <c r="M1317" s="139"/>
      <c r="N1317" s="209">
        <f>I1317</f>
        <v>0</v>
      </c>
      <c r="O1317" s="348">
        <f t="shared" si="243"/>
        <v>0</v>
      </c>
      <c r="P1317" s="129"/>
      <c r="Q1317" s="210"/>
      <c r="R1317" s="215"/>
      <c r="S1317" s="215"/>
      <c r="T1317" s="215"/>
      <c r="U1317" s="215"/>
      <c r="V1317" s="215"/>
      <c r="W1317" s="349"/>
      <c r="X1317" s="207">
        <f t="shared" si="242"/>
        <v>0</v>
      </c>
    </row>
    <row r="1318" spans="1:24" ht="18.600000000000001" hidden="1" thickBot="1">
      <c r="A1318" s="148">
        <v>200</v>
      </c>
      <c r="B1318" s="47"/>
      <c r="C1318" s="7">
        <v>2125</v>
      </c>
      <c r="D1318" s="29" t="s">
        <v>304</v>
      </c>
      <c r="E1318" s="378"/>
      <c r="F1318" s="380"/>
      <c r="G1318" s="130"/>
      <c r="H1318" s="130"/>
      <c r="I1318" s="130"/>
      <c r="J1318" s="128" t="str">
        <f t="shared" si="241"/>
        <v/>
      </c>
      <c r="K1318" s="129"/>
      <c r="L1318" s="347"/>
      <c r="M1318" s="139"/>
      <c r="N1318" s="209">
        <f>I1318</f>
        <v>0</v>
      </c>
      <c r="O1318" s="348">
        <f t="shared" si="243"/>
        <v>0</v>
      </c>
      <c r="P1318" s="129"/>
      <c r="Q1318" s="210"/>
      <c r="R1318" s="215"/>
      <c r="S1318" s="215"/>
      <c r="T1318" s="215"/>
      <c r="U1318" s="215"/>
      <c r="V1318" s="215"/>
      <c r="W1318" s="349"/>
      <c r="X1318" s="207">
        <f t="shared" si="242"/>
        <v>0</v>
      </c>
    </row>
    <row r="1319" spans="1:24" ht="18.600000000000001" hidden="1" thickBot="1">
      <c r="A1319" s="148">
        <v>205</v>
      </c>
      <c r="B1319" s="14"/>
      <c r="C1319" s="7">
        <v>2140</v>
      </c>
      <c r="D1319" s="35" t="s">
        <v>1135</v>
      </c>
      <c r="E1319" s="378"/>
      <c r="F1319" s="380"/>
      <c r="G1319" s="130"/>
      <c r="H1319" s="130"/>
      <c r="I1319" s="130"/>
      <c r="J1319" s="128" t="str">
        <f t="shared" si="241"/>
        <v/>
      </c>
      <c r="K1319" s="129"/>
      <c r="L1319" s="347"/>
      <c r="M1319" s="139"/>
      <c r="N1319" s="209">
        <f>I1319</f>
        <v>0</v>
      </c>
      <c r="O1319" s="348">
        <f t="shared" si="243"/>
        <v>0</v>
      </c>
      <c r="P1319" s="129"/>
      <c r="Q1319" s="210"/>
      <c r="R1319" s="215"/>
      <c r="S1319" s="215"/>
      <c r="T1319" s="215"/>
      <c r="U1319" s="215"/>
      <c r="V1319" s="215"/>
      <c r="W1319" s="349"/>
      <c r="X1319" s="207">
        <f t="shared" si="242"/>
        <v>0</v>
      </c>
    </row>
    <row r="1320" spans="1:24" ht="18.600000000000001" hidden="1" thickBot="1">
      <c r="A1320" s="148">
        <v>210</v>
      </c>
      <c r="B1320" s="6"/>
      <c r="C1320" s="13">
        <v>2190</v>
      </c>
      <c r="D1320" s="468" t="s">
        <v>1136</v>
      </c>
      <c r="E1320" s="378"/>
      <c r="F1320" s="380"/>
      <c r="G1320" s="130"/>
      <c r="H1320" s="130"/>
      <c r="I1320" s="130"/>
      <c r="J1320" s="128" t="str">
        <f t="shared" si="241"/>
        <v/>
      </c>
      <c r="K1320" s="129"/>
      <c r="L1320" s="347"/>
      <c r="M1320" s="139"/>
      <c r="N1320" s="209">
        <f>I1320</f>
        <v>0</v>
      </c>
      <c r="O1320" s="348">
        <f t="shared" si="243"/>
        <v>0</v>
      </c>
      <c r="P1320" s="129"/>
      <c r="Q1320" s="210"/>
      <c r="R1320" s="215"/>
      <c r="S1320" s="215"/>
      <c r="T1320" s="215"/>
      <c r="U1320" s="215"/>
      <c r="V1320" s="215"/>
      <c r="W1320" s="349"/>
      <c r="X1320" s="207">
        <f t="shared" si="242"/>
        <v>0</v>
      </c>
    </row>
    <row r="1321" spans="1:24" ht="18.600000000000001" hidden="1" thickBot="1">
      <c r="A1321" s="148">
        <v>215</v>
      </c>
      <c r="B1321" s="10">
        <v>2200</v>
      </c>
      <c r="C1321" s="734" t="s">
        <v>1137</v>
      </c>
      <c r="D1321" s="734"/>
      <c r="E1321" s="381">
        <f>SUM(E1322:E1323)</f>
        <v>0</v>
      </c>
      <c r="F1321" s="211">
        <f>SUM(F1322:F1323)</f>
        <v>0</v>
      </c>
      <c r="G1321" s="137">
        <f>SUM(G1322:G1323)</f>
        <v>0</v>
      </c>
      <c r="H1321" s="137">
        <f>SUM(H1322:H1323)</f>
        <v>0</v>
      </c>
      <c r="I1321" s="137">
        <f>SUM(I1322:I1323)</f>
        <v>0</v>
      </c>
      <c r="J1321" s="128" t="str">
        <f t="shared" si="241"/>
        <v/>
      </c>
      <c r="K1321" s="129"/>
      <c r="L1321" s="212">
        <f>SUM(L1322:L1323)</f>
        <v>0</v>
      </c>
      <c r="M1321" s="213">
        <f>SUM(M1322:M1323)</f>
        <v>0</v>
      </c>
      <c r="N1321" s="350">
        <f>SUM(N1322:N1323)</f>
        <v>0</v>
      </c>
      <c r="O1321" s="351">
        <f>SUM(O1322:O1323)</f>
        <v>0</v>
      </c>
      <c r="P1321" s="129"/>
      <c r="Q1321" s="214"/>
      <c r="R1321" s="225"/>
      <c r="S1321" s="225"/>
      <c r="T1321" s="225"/>
      <c r="U1321" s="225"/>
      <c r="V1321" s="225"/>
      <c r="W1321" s="352"/>
      <c r="X1321" s="207">
        <f t="shared" si="242"/>
        <v>0</v>
      </c>
    </row>
    <row r="1322" spans="1:24" ht="18.600000000000001" hidden="1" thickBot="1">
      <c r="A1322" s="147">
        <v>220</v>
      </c>
      <c r="B1322" s="6"/>
      <c r="C1322" s="7">
        <v>2221</v>
      </c>
      <c r="D1322" s="9" t="s">
        <v>694</v>
      </c>
      <c r="E1322" s="378"/>
      <c r="F1322" s="380"/>
      <c r="G1322" s="130"/>
      <c r="H1322" s="130"/>
      <c r="I1322" s="130"/>
      <c r="J1322" s="128" t="str">
        <f t="shared" si="241"/>
        <v/>
      </c>
      <c r="K1322" s="129"/>
      <c r="L1322" s="347"/>
      <c r="M1322" s="139"/>
      <c r="N1322" s="209">
        <f t="shared" ref="N1322:N1327" si="249">I1322</f>
        <v>0</v>
      </c>
      <c r="O1322" s="348">
        <f t="shared" ref="O1322:O1327" si="250">L1322+M1322-N1322</f>
        <v>0</v>
      </c>
      <c r="P1322" s="129"/>
      <c r="Q1322" s="210"/>
      <c r="R1322" s="215"/>
      <c r="S1322" s="215"/>
      <c r="T1322" s="215"/>
      <c r="U1322" s="215"/>
      <c r="V1322" s="215"/>
      <c r="W1322" s="349"/>
      <c r="X1322" s="207">
        <f t="shared" si="242"/>
        <v>0</v>
      </c>
    </row>
    <row r="1323" spans="1:24" ht="18.600000000000001" hidden="1" thickBot="1">
      <c r="A1323" s="148">
        <v>225</v>
      </c>
      <c r="B1323" s="6"/>
      <c r="C1323" s="13">
        <v>2224</v>
      </c>
      <c r="D1323" s="12" t="s">
        <v>1138</v>
      </c>
      <c r="E1323" s="378"/>
      <c r="F1323" s="380"/>
      <c r="G1323" s="130"/>
      <c r="H1323" s="130"/>
      <c r="I1323" s="130"/>
      <c r="J1323" s="128" t="str">
        <f t="shared" si="241"/>
        <v/>
      </c>
      <c r="K1323" s="129"/>
      <c r="L1323" s="347"/>
      <c r="M1323" s="139"/>
      <c r="N1323" s="209">
        <f t="shared" si="249"/>
        <v>0</v>
      </c>
      <c r="O1323" s="348">
        <f t="shared" si="250"/>
        <v>0</v>
      </c>
      <c r="P1323" s="129"/>
      <c r="Q1323" s="210"/>
      <c r="R1323" s="215"/>
      <c r="S1323" s="215"/>
      <c r="T1323" s="215"/>
      <c r="U1323" s="215"/>
      <c r="V1323" s="215"/>
      <c r="W1323" s="349"/>
      <c r="X1323" s="207">
        <f t="shared" si="242"/>
        <v>0</v>
      </c>
    </row>
    <row r="1324" spans="1:24" ht="18.600000000000001" hidden="1" thickBot="1">
      <c r="A1324" s="148">
        <v>230</v>
      </c>
      <c r="B1324" s="10">
        <v>2500</v>
      </c>
      <c r="C1324" s="737" t="s">
        <v>1139</v>
      </c>
      <c r="D1324" s="737"/>
      <c r="E1324" s="381"/>
      <c r="F1324" s="384"/>
      <c r="G1324" s="143"/>
      <c r="H1324" s="143"/>
      <c r="I1324" s="130"/>
      <c r="J1324" s="128" t="str">
        <f t="shared" si="241"/>
        <v/>
      </c>
      <c r="K1324" s="129"/>
      <c r="L1324" s="354"/>
      <c r="M1324" s="141"/>
      <c r="N1324" s="209">
        <f t="shared" si="249"/>
        <v>0</v>
      </c>
      <c r="O1324" s="348">
        <f t="shared" si="250"/>
        <v>0</v>
      </c>
      <c r="P1324" s="129"/>
      <c r="Q1324" s="214"/>
      <c r="R1324" s="225"/>
      <c r="S1324" s="215"/>
      <c r="T1324" s="215"/>
      <c r="U1324" s="225"/>
      <c r="V1324" s="215"/>
      <c r="W1324" s="349"/>
      <c r="X1324" s="207">
        <f t="shared" si="242"/>
        <v>0</v>
      </c>
    </row>
    <row r="1325" spans="1:24" ht="18.600000000000001" hidden="1" thickBot="1">
      <c r="A1325" s="148">
        <v>245</v>
      </c>
      <c r="B1325" s="10">
        <v>2600</v>
      </c>
      <c r="C1325" s="738" t="s">
        <v>1140</v>
      </c>
      <c r="D1325" s="741"/>
      <c r="E1325" s="381"/>
      <c r="F1325" s="384"/>
      <c r="G1325" s="143"/>
      <c r="H1325" s="143"/>
      <c r="I1325" s="130"/>
      <c r="J1325" s="128" t="str">
        <f t="shared" si="241"/>
        <v/>
      </c>
      <c r="K1325" s="129"/>
      <c r="L1325" s="354"/>
      <c r="M1325" s="141"/>
      <c r="N1325" s="209">
        <f t="shared" si="249"/>
        <v>0</v>
      </c>
      <c r="O1325" s="348">
        <f t="shared" si="250"/>
        <v>0</v>
      </c>
      <c r="P1325" s="129"/>
      <c r="Q1325" s="214"/>
      <c r="R1325" s="225"/>
      <c r="S1325" s="215"/>
      <c r="T1325" s="215"/>
      <c r="U1325" s="225"/>
      <c r="V1325" s="215"/>
      <c r="W1325" s="349"/>
      <c r="X1325" s="207">
        <f t="shared" si="242"/>
        <v>0</v>
      </c>
    </row>
    <row r="1326" spans="1:24" ht="18.600000000000001" hidden="1" thickBot="1">
      <c r="A1326" s="147">
        <v>220</v>
      </c>
      <c r="B1326" s="10">
        <v>2700</v>
      </c>
      <c r="C1326" s="738" t="s">
        <v>1141</v>
      </c>
      <c r="D1326" s="741"/>
      <c r="E1326" s="381"/>
      <c r="F1326" s="384"/>
      <c r="G1326" s="143"/>
      <c r="H1326" s="143"/>
      <c r="I1326" s="130"/>
      <c r="J1326" s="128" t="str">
        <f t="shared" si="241"/>
        <v/>
      </c>
      <c r="K1326" s="129"/>
      <c r="L1326" s="354"/>
      <c r="M1326" s="141"/>
      <c r="N1326" s="209">
        <f t="shared" si="249"/>
        <v>0</v>
      </c>
      <c r="O1326" s="348">
        <f t="shared" si="250"/>
        <v>0</v>
      </c>
      <c r="P1326" s="129"/>
      <c r="Q1326" s="214"/>
      <c r="R1326" s="225"/>
      <c r="S1326" s="215"/>
      <c r="T1326" s="215"/>
      <c r="U1326" s="225"/>
      <c r="V1326" s="215"/>
      <c r="W1326" s="349"/>
      <c r="X1326" s="207">
        <f t="shared" si="242"/>
        <v>0</v>
      </c>
    </row>
    <row r="1327" spans="1:24" ht="18.600000000000001" hidden="1" thickBot="1">
      <c r="A1327" s="148">
        <v>225</v>
      </c>
      <c r="B1327" s="10">
        <v>2800</v>
      </c>
      <c r="C1327" s="738" t="s">
        <v>1142</v>
      </c>
      <c r="D1327" s="741"/>
      <c r="E1327" s="381"/>
      <c r="F1327" s="384"/>
      <c r="G1327" s="143"/>
      <c r="H1327" s="143"/>
      <c r="I1327" s="130"/>
      <c r="J1327" s="128" t="str">
        <f t="shared" si="241"/>
        <v/>
      </c>
      <c r="K1327" s="129"/>
      <c r="L1327" s="354"/>
      <c r="M1327" s="141"/>
      <c r="N1327" s="209">
        <f t="shared" si="249"/>
        <v>0</v>
      </c>
      <c r="O1327" s="348">
        <f t="shared" si="250"/>
        <v>0</v>
      </c>
      <c r="P1327" s="129"/>
      <c r="Q1327" s="214"/>
      <c r="R1327" s="225"/>
      <c r="S1327" s="215"/>
      <c r="T1327" s="215"/>
      <c r="U1327" s="225"/>
      <c r="V1327" s="215"/>
      <c r="W1327" s="349"/>
      <c r="X1327" s="207">
        <f t="shared" si="242"/>
        <v>0</v>
      </c>
    </row>
    <row r="1328" spans="1:24" ht="18.600000000000001" hidden="1" thickBot="1">
      <c r="A1328" s="148">
        <v>230</v>
      </c>
      <c r="B1328" s="10">
        <v>2900</v>
      </c>
      <c r="C1328" s="730" t="s">
        <v>1143</v>
      </c>
      <c r="D1328" s="736"/>
      <c r="E1328" s="381">
        <f>SUM(E1329:E1334)</f>
        <v>0</v>
      </c>
      <c r="F1328" s="211">
        <f>SUM(F1329:F1334)</f>
        <v>0</v>
      </c>
      <c r="G1328" s="137">
        <f>SUM(G1329:G1334)</f>
        <v>0</v>
      </c>
      <c r="H1328" s="137">
        <f>SUM(H1329:H1334)</f>
        <v>0</v>
      </c>
      <c r="I1328" s="137">
        <f>SUM(I1329:I1334)</f>
        <v>0</v>
      </c>
      <c r="J1328" s="128" t="str">
        <f t="shared" si="241"/>
        <v/>
      </c>
      <c r="K1328" s="129"/>
      <c r="L1328" s="212">
        <f>SUM(L1329:L1334)</f>
        <v>0</v>
      </c>
      <c r="M1328" s="213">
        <f>SUM(M1329:M1334)</f>
        <v>0</v>
      </c>
      <c r="N1328" s="350">
        <f>SUM(N1329:N1334)</f>
        <v>0</v>
      </c>
      <c r="O1328" s="351">
        <f>SUM(O1329:O1334)</f>
        <v>0</v>
      </c>
      <c r="P1328" s="129"/>
      <c r="Q1328" s="214"/>
      <c r="R1328" s="225"/>
      <c r="S1328" s="225"/>
      <c r="T1328" s="225"/>
      <c r="U1328" s="225"/>
      <c r="V1328" s="225"/>
      <c r="W1328" s="352"/>
      <c r="X1328" s="207">
        <f t="shared" si="242"/>
        <v>0</v>
      </c>
    </row>
    <row r="1329" spans="1:24" ht="18.600000000000001" hidden="1" thickBot="1">
      <c r="A1329" s="148">
        <v>235</v>
      </c>
      <c r="B1329" s="48"/>
      <c r="C1329" s="15">
        <v>2920</v>
      </c>
      <c r="D1329" s="218" t="s">
        <v>1144</v>
      </c>
      <c r="E1329" s="378"/>
      <c r="F1329" s="380"/>
      <c r="G1329" s="130"/>
      <c r="H1329" s="130"/>
      <c r="I1329" s="130"/>
      <c r="J1329" s="128" t="str">
        <f t="shared" si="241"/>
        <v/>
      </c>
      <c r="K1329" s="129"/>
      <c r="L1329" s="347"/>
      <c r="M1329" s="139"/>
      <c r="N1329" s="209">
        <f t="shared" ref="N1329:N1334" si="251">I1329</f>
        <v>0</v>
      </c>
      <c r="O1329" s="348">
        <f t="shared" ref="O1329:O1334" si="252">L1329+M1329-N1329</f>
        <v>0</v>
      </c>
      <c r="P1329" s="129"/>
      <c r="Q1329" s="210"/>
      <c r="R1329" s="215"/>
      <c r="S1329" s="215"/>
      <c r="T1329" s="215"/>
      <c r="U1329" s="215"/>
      <c r="V1329" s="215"/>
      <c r="W1329" s="349"/>
      <c r="X1329" s="207">
        <f t="shared" si="242"/>
        <v>0</v>
      </c>
    </row>
    <row r="1330" spans="1:24" ht="36" hidden="1" customHeight="1" thickBot="1">
      <c r="A1330" s="148">
        <v>240</v>
      </c>
      <c r="B1330" s="48"/>
      <c r="C1330" s="44">
        <v>2969</v>
      </c>
      <c r="D1330" s="219" t="s">
        <v>1145</v>
      </c>
      <c r="E1330" s="378"/>
      <c r="F1330" s="380"/>
      <c r="G1330" s="130"/>
      <c r="H1330" s="130"/>
      <c r="I1330" s="130"/>
      <c r="J1330" s="128" t="str">
        <f t="shared" si="241"/>
        <v/>
      </c>
      <c r="K1330" s="129"/>
      <c r="L1330" s="347"/>
      <c r="M1330" s="139"/>
      <c r="N1330" s="209">
        <f t="shared" si="251"/>
        <v>0</v>
      </c>
      <c r="O1330" s="348">
        <f t="shared" si="252"/>
        <v>0</v>
      </c>
      <c r="P1330" s="129"/>
      <c r="Q1330" s="210"/>
      <c r="R1330" s="215"/>
      <c r="S1330" s="215"/>
      <c r="T1330" s="215"/>
      <c r="U1330" s="215"/>
      <c r="V1330" s="215"/>
      <c r="W1330" s="349"/>
      <c r="X1330" s="207">
        <f t="shared" si="242"/>
        <v>0</v>
      </c>
    </row>
    <row r="1331" spans="1:24" ht="33" hidden="1" thickBot="1">
      <c r="A1331" s="148">
        <v>245</v>
      </c>
      <c r="B1331" s="48"/>
      <c r="C1331" s="44">
        <v>2970</v>
      </c>
      <c r="D1331" s="219" t="s">
        <v>1146</v>
      </c>
      <c r="E1331" s="378"/>
      <c r="F1331" s="380"/>
      <c r="G1331" s="130"/>
      <c r="H1331" s="130"/>
      <c r="I1331" s="130"/>
      <c r="J1331" s="128" t="str">
        <f t="shared" si="241"/>
        <v/>
      </c>
      <c r="K1331" s="129"/>
      <c r="L1331" s="347"/>
      <c r="M1331" s="139"/>
      <c r="N1331" s="209">
        <f t="shared" si="251"/>
        <v>0</v>
      </c>
      <c r="O1331" s="348">
        <f t="shared" si="252"/>
        <v>0</v>
      </c>
      <c r="P1331" s="129"/>
      <c r="Q1331" s="210"/>
      <c r="R1331" s="215"/>
      <c r="S1331" s="215"/>
      <c r="T1331" s="215"/>
      <c r="U1331" s="215"/>
      <c r="V1331" s="215"/>
      <c r="W1331" s="349"/>
      <c r="X1331" s="207">
        <f t="shared" si="242"/>
        <v>0</v>
      </c>
    </row>
    <row r="1332" spans="1:24" ht="18.600000000000001" hidden="1" thickBot="1">
      <c r="A1332" s="147">
        <v>250</v>
      </c>
      <c r="B1332" s="48"/>
      <c r="C1332" s="42">
        <v>2989</v>
      </c>
      <c r="D1332" s="220" t="s">
        <v>1147</v>
      </c>
      <c r="E1332" s="378"/>
      <c r="F1332" s="380"/>
      <c r="G1332" s="130"/>
      <c r="H1332" s="130"/>
      <c r="I1332" s="130"/>
      <c r="J1332" s="128" t="str">
        <f t="shared" si="241"/>
        <v/>
      </c>
      <c r="K1332" s="129"/>
      <c r="L1332" s="347"/>
      <c r="M1332" s="139"/>
      <c r="N1332" s="209">
        <f t="shared" si="251"/>
        <v>0</v>
      </c>
      <c r="O1332" s="348">
        <f t="shared" si="252"/>
        <v>0</v>
      </c>
      <c r="P1332" s="129"/>
      <c r="Q1332" s="210"/>
      <c r="R1332" s="215"/>
      <c r="S1332" s="215"/>
      <c r="T1332" s="215"/>
      <c r="U1332" s="215"/>
      <c r="V1332" s="215"/>
      <c r="W1332" s="349"/>
      <c r="X1332" s="207">
        <f t="shared" si="242"/>
        <v>0</v>
      </c>
    </row>
    <row r="1333" spans="1:24" ht="18.600000000000001" hidden="1" thickBot="1">
      <c r="A1333" s="148">
        <v>255</v>
      </c>
      <c r="B1333" s="6"/>
      <c r="C1333" s="7">
        <v>2991</v>
      </c>
      <c r="D1333" s="221" t="s">
        <v>1148</v>
      </c>
      <c r="E1333" s="378"/>
      <c r="F1333" s="380"/>
      <c r="G1333" s="130"/>
      <c r="H1333" s="130"/>
      <c r="I1333" s="130"/>
      <c r="J1333" s="128" t="str">
        <f t="shared" si="241"/>
        <v/>
      </c>
      <c r="K1333" s="129"/>
      <c r="L1333" s="347"/>
      <c r="M1333" s="139"/>
      <c r="N1333" s="209">
        <f t="shared" si="251"/>
        <v>0</v>
      </c>
      <c r="O1333" s="348">
        <f t="shared" si="252"/>
        <v>0</v>
      </c>
      <c r="P1333" s="129"/>
      <c r="Q1333" s="210"/>
      <c r="R1333" s="215"/>
      <c r="S1333" s="215"/>
      <c r="T1333" s="215"/>
      <c r="U1333" s="215"/>
      <c r="V1333" s="215"/>
      <c r="W1333" s="349"/>
      <c r="X1333" s="207">
        <f t="shared" si="242"/>
        <v>0</v>
      </c>
    </row>
    <row r="1334" spans="1:24" ht="18.600000000000001" hidden="1" thickBot="1">
      <c r="A1334" s="148">
        <v>265</v>
      </c>
      <c r="B1334" s="6"/>
      <c r="C1334" s="13">
        <v>2992</v>
      </c>
      <c r="D1334" s="26" t="s">
        <v>1149</v>
      </c>
      <c r="E1334" s="378"/>
      <c r="F1334" s="380"/>
      <c r="G1334" s="130"/>
      <c r="H1334" s="130"/>
      <c r="I1334" s="130"/>
      <c r="J1334" s="128" t="str">
        <f t="shared" si="241"/>
        <v/>
      </c>
      <c r="K1334" s="129"/>
      <c r="L1334" s="347"/>
      <c r="M1334" s="139"/>
      <c r="N1334" s="209">
        <f t="shared" si="251"/>
        <v>0</v>
      </c>
      <c r="O1334" s="348">
        <f t="shared" si="252"/>
        <v>0</v>
      </c>
      <c r="P1334" s="129"/>
      <c r="Q1334" s="210"/>
      <c r="R1334" s="215"/>
      <c r="S1334" s="215"/>
      <c r="T1334" s="215"/>
      <c r="U1334" s="215"/>
      <c r="V1334" s="215"/>
      <c r="W1334" s="349"/>
      <c r="X1334" s="207">
        <f t="shared" si="242"/>
        <v>0</v>
      </c>
    </row>
    <row r="1335" spans="1:24" ht="18.600000000000001" hidden="1" thickBot="1">
      <c r="A1335" s="147">
        <v>270</v>
      </c>
      <c r="B1335" s="10">
        <v>3300</v>
      </c>
      <c r="C1335" s="730" t="s">
        <v>1150</v>
      </c>
      <c r="D1335" s="730"/>
      <c r="E1335" s="381">
        <f>SUM(E1336:E1341)</f>
        <v>0</v>
      </c>
      <c r="F1335" s="211">
        <f>SUM(F1336:F1341)</f>
        <v>0</v>
      </c>
      <c r="G1335" s="137">
        <f>SUM(G1336:G1341)</f>
        <v>0</v>
      </c>
      <c r="H1335" s="137">
        <f>SUM(H1336:H1341)</f>
        <v>0</v>
      </c>
      <c r="I1335" s="137">
        <f>SUM(I1336:I1341)</f>
        <v>0</v>
      </c>
      <c r="J1335" s="128" t="str">
        <f t="shared" si="241"/>
        <v/>
      </c>
      <c r="K1335" s="129"/>
      <c r="L1335" s="214"/>
      <c r="M1335" s="225"/>
      <c r="N1335" s="225"/>
      <c r="O1335" s="352"/>
      <c r="P1335" s="129"/>
      <c r="Q1335" s="214"/>
      <c r="R1335" s="225"/>
      <c r="S1335" s="225"/>
      <c r="T1335" s="225"/>
      <c r="U1335" s="225"/>
      <c r="V1335" s="225"/>
      <c r="W1335" s="352"/>
      <c r="X1335" s="207">
        <f t="shared" si="242"/>
        <v>0</v>
      </c>
    </row>
    <row r="1336" spans="1:24" ht="18.600000000000001" hidden="1" thickBot="1">
      <c r="A1336" s="147">
        <v>290</v>
      </c>
      <c r="B1336" s="14"/>
      <c r="C1336" s="15">
        <v>3301</v>
      </c>
      <c r="D1336" s="398" t="s">
        <v>1151</v>
      </c>
      <c r="E1336" s="378"/>
      <c r="F1336" s="380"/>
      <c r="G1336" s="130"/>
      <c r="H1336" s="130"/>
      <c r="I1336" s="130"/>
      <c r="J1336" s="128" t="str">
        <f t="shared" si="241"/>
        <v/>
      </c>
      <c r="K1336" s="129"/>
      <c r="L1336" s="210"/>
      <c r="M1336" s="215"/>
      <c r="N1336" s="215"/>
      <c r="O1336" s="349"/>
      <c r="P1336" s="129"/>
      <c r="Q1336" s="210"/>
      <c r="R1336" s="215"/>
      <c r="S1336" s="215"/>
      <c r="T1336" s="215"/>
      <c r="U1336" s="215"/>
      <c r="V1336" s="215"/>
      <c r="W1336" s="349"/>
      <c r="X1336" s="207">
        <f t="shared" si="242"/>
        <v>0</v>
      </c>
    </row>
    <row r="1337" spans="1:24" ht="18.600000000000001" hidden="1" thickBot="1">
      <c r="A1337" s="216">
        <v>320</v>
      </c>
      <c r="B1337" s="14"/>
      <c r="C1337" s="44">
        <v>3302</v>
      </c>
      <c r="D1337" s="399" t="s">
        <v>305</v>
      </c>
      <c r="E1337" s="378"/>
      <c r="F1337" s="380"/>
      <c r="G1337" s="130"/>
      <c r="H1337" s="130"/>
      <c r="I1337" s="130"/>
      <c r="J1337" s="128" t="str">
        <f t="shared" si="241"/>
        <v/>
      </c>
      <c r="K1337" s="129"/>
      <c r="L1337" s="210"/>
      <c r="M1337" s="215"/>
      <c r="N1337" s="215"/>
      <c r="O1337" s="349"/>
      <c r="P1337" s="129"/>
      <c r="Q1337" s="210"/>
      <c r="R1337" s="215"/>
      <c r="S1337" s="215"/>
      <c r="T1337" s="215"/>
      <c r="U1337" s="215"/>
      <c r="V1337" s="215"/>
      <c r="W1337" s="349"/>
      <c r="X1337" s="207">
        <f t="shared" si="242"/>
        <v>0</v>
      </c>
    </row>
    <row r="1338" spans="1:24" ht="18.600000000000001" hidden="1" thickBot="1">
      <c r="A1338" s="147">
        <v>330</v>
      </c>
      <c r="B1338" s="14"/>
      <c r="C1338" s="44">
        <v>3303</v>
      </c>
      <c r="D1338" s="399" t="s">
        <v>1153</v>
      </c>
      <c r="E1338" s="378"/>
      <c r="F1338" s="380"/>
      <c r="G1338" s="130"/>
      <c r="H1338" s="130"/>
      <c r="I1338" s="130"/>
      <c r="J1338" s="128" t="str">
        <f t="shared" si="241"/>
        <v/>
      </c>
      <c r="K1338" s="129"/>
      <c r="L1338" s="210"/>
      <c r="M1338" s="215"/>
      <c r="N1338" s="215"/>
      <c r="O1338" s="349"/>
      <c r="P1338" s="129"/>
      <c r="Q1338" s="210"/>
      <c r="R1338" s="215"/>
      <c r="S1338" s="215"/>
      <c r="T1338" s="215"/>
      <c r="U1338" s="215"/>
      <c r="V1338" s="215"/>
      <c r="W1338" s="349"/>
      <c r="X1338" s="207">
        <f t="shared" si="242"/>
        <v>0</v>
      </c>
    </row>
    <row r="1339" spans="1:24" ht="18.600000000000001" hidden="1" thickBot="1">
      <c r="A1339" s="147">
        <v>350</v>
      </c>
      <c r="B1339" s="14"/>
      <c r="C1339" s="42">
        <v>3304</v>
      </c>
      <c r="D1339" s="400" t="s">
        <v>1154</v>
      </c>
      <c r="E1339" s="378"/>
      <c r="F1339" s="380"/>
      <c r="G1339" s="130"/>
      <c r="H1339" s="130"/>
      <c r="I1339" s="130"/>
      <c r="J1339" s="128" t="str">
        <f t="shared" si="241"/>
        <v/>
      </c>
      <c r="K1339" s="129"/>
      <c r="L1339" s="210"/>
      <c r="M1339" s="215"/>
      <c r="N1339" s="215"/>
      <c r="O1339" s="349"/>
      <c r="P1339" s="129"/>
      <c r="Q1339" s="210"/>
      <c r="R1339" s="215"/>
      <c r="S1339" s="215"/>
      <c r="T1339" s="215"/>
      <c r="U1339" s="215"/>
      <c r="V1339" s="215"/>
      <c r="W1339" s="349"/>
      <c r="X1339" s="207">
        <f t="shared" si="242"/>
        <v>0</v>
      </c>
    </row>
    <row r="1340" spans="1:24" ht="18.600000000000001" hidden="1" thickBot="1">
      <c r="A1340" s="148">
        <v>355</v>
      </c>
      <c r="B1340" s="14"/>
      <c r="C1340" s="13">
        <v>3305</v>
      </c>
      <c r="D1340" s="401" t="s">
        <v>1155</v>
      </c>
      <c r="E1340" s="378"/>
      <c r="F1340" s="380"/>
      <c r="G1340" s="130"/>
      <c r="H1340" s="130"/>
      <c r="I1340" s="130"/>
      <c r="J1340" s="128" t="str">
        <f t="shared" si="241"/>
        <v/>
      </c>
      <c r="K1340" s="129"/>
      <c r="L1340" s="210"/>
      <c r="M1340" s="215"/>
      <c r="N1340" s="215"/>
      <c r="O1340" s="349"/>
      <c r="P1340" s="129"/>
      <c r="Q1340" s="210"/>
      <c r="R1340" s="215"/>
      <c r="S1340" s="215"/>
      <c r="T1340" s="215"/>
      <c r="U1340" s="215"/>
      <c r="V1340" s="215"/>
      <c r="W1340" s="349"/>
      <c r="X1340" s="207">
        <f t="shared" si="242"/>
        <v>0</v>
      </c>
    </row>
    <row r="1341" spans="1:24" ht="18.600000000000001" hidden="1" thickBot="1">
      <c r="A1341" s="148">
        <v>375</v>
      </c>
      <c r="B1341" s="14"/>
      <c r="C1341" s="13">
        <v>3306</v>
      </c>
      <c r="D1341" s="401" t="s">
        <v>1156</v>
      </c>
      <c r="E1341" s="378"/>
      <c r="F1341" s="380"/>
      <c r="G1341" s="130"/>
      <c r="H1341" s="130"/>
      <c r="I1341" s="130"/>
      <c r="J1341" s="128" t="str">
        <f t="shared" ref="J1341:J1389" si="253">(IF($E1341&lt;&gt;0,$J$2,IF($I1341&lt;&gt;0,$J$2,"")))</f>
        <v/>
      </c>
      <c r="K1341" s="129"/>
      <c r="L1341" s="210"/>
      <c r="M1341" s="215"/>
      <c r="N1341" s="215"/>
      <c r="O1341" s="349"/>
      <c r="P1341" s="129"/>
      <c r="Q1341" s="210"/>
      <c r="R1341" s="215"/>
      <c r="S1341" s="215"/>
      <c r="T1341" s="215"/>
      <c r="U1341" s="215"/>
      <c r="V1341" s="215"/>
      <c r="W1341" s="349"/>
      <c r="X1341" s="207">
        <f t="shared" si="242"/>
        <v>0</v>
      </c>
    </row>
    <row r="1342" spans="1:24" ht="18.600000000000001" hidden="1" thickBot="1">
      <c r="A1342" s="148">
        <v>380</v>
      </c>
      <c r="B1342" s="10">
        <v>3900</v>
      </c>
      <c r="C1342" s="737" t="s">
        <v>1157</v>
      </c>
      <c r="D1342" s="742"/>
      <c r="E1342" s="381"/>
      <c r="F1342" s="384"/>
      <c r="G1342" s="143"/>
      <c r="H1342" s="143"/>
      <c r="I1342" s="130"/>
      <c r="J1342" s="128" t="str">
        <f t="shared" si="253"/>
        <v/>
      </c>
      <c r="K1342" s="129"/>
      <c r="L1342" s="354"/>
      <c r="M1342" s="141"/>
      <c r="N1342" s="213">
        <f t="shared" ref="N1342:N1385" si="254">I1342</f>
        <v>0</v>
      </c>
      <c r="O1342" s="348">
        <f>L1342+M1342-N1342</f>
        <v>0</v>
      </c>
      <c r="P1342" s="129"/>
      <c r="Q1342" s="354"/>
      <c r="R1342" s="141"/>
      <c r="S1342" s="355">
        <f>+IF(+(L1342+M1342)&gt;=I1342,+M1342,+(+I1342-L1342))</f>
        <v>0</v>
      </c>
      <c r="T1342" s="209">
        <f>Q1342+R1342-S1342</f>
        <v>0</v>
      </c>
      <c r="U1342" s="141"/>
      <c r="V1342" s="141"/>
      <c r="W1342" s="140"/>
      <c r="X1342" s="207">
        <f t="shared" ref="X1342:X1385" si="255">T1342-U1342-V1342-W1342</f>
        <v>0</v>
      </c>
    </row>
    <row r="1343" spans="1:24" ht="18.600000000000001" hidden="1" thickBot="1">
      <c r="A1343" s="148">
        <v>385</v>
      </c>
      <c r="B1343" s="10">
        <v>4000</v>
      </c>
      <c r="C1343" s="735" t="s">
        <v>1158</v>
      </c>
      <c r="D1343" s="735"/>
      <c r="E1343" s="381"/>
      <c r="F1343" s="384"/>
      <c r="G1343" s="143"/>
      <c r="H1343" s="143"/>
      <c r="I1343" s="130"/>
      <c r="J1343" s="128" t="str">
        <f t="shared" si="253"/>
        <v/>
      </c>
      <c r="K1343" s="129"/>
      <c r="L1343" s="354"/>
      <c r="M1343" s="141"/>
      <c r="N1343" s="213">
        <f t="shared" si="254"/>
        <v>0</v>
      </c>
      <c r="O1343" s="348">
        <f>L1343+M1343-N1343</f>
        <v>0</v>
      </c>
      <c r="P1343" s="129"/>
      <c r="Q1343" s="214"/>
      <c r="R1343" s="225"/>
      <c r="S1343" s="225"/>
      <c r="T1343" s="215"/>
      <c r="U1343" s="225"/>
      <c r="V1343" s="225"/>
      <c r="W1343" s="349"/>
      <c r="X1343" s="207">
        <f t="shared" si="255"/>
        <v>0</v>
      </c>
    </row>
    <row r="1344" spans="1:24" ht="18.600000000000001" hidden="1" thickBot="1">
      <c r="A1344" s="148">
        <v>390</v>
      </c>
      <c r="B1344" s="10">
        <v>4100</v>
      </c>
      <c r="C1344" s="735" t="s">
        <v>1159</v>
      </c>
      <c r="D1344" s="735"/>
      <c r="E1344" s="381"/>
      <c r="F1344" s="384"/>
      <c r="G1344" s="143"/>
      <c r="H1344" s="143"/>
      <c r="I1344" s="130"/>
      <c r="J1344" s="128" t="str">
        <f t="shared" si="253"/>
        <v/>
      </c>
      <c r="K1344" s="129"/>
      <c r="L1344" s="214"/>
      <c r="M1344" s="225"/>
      <c r="N1344" s="225"/>
      <c r="O1344" s="352"/>
      <c r="P1344" s="129"/>
      <c r="Q1344" s="214"/>
      <c r="R1344" s="225"/>
      <c r="S1344" s="225"/>
      <c r="T1344" s="225"/>
      <c r="U1344" s="225"/>
      <c r="V1344" s="225"/>
      <c r="W1344" s="352"/>
      <c r="X1344" s="207">
        <f t="shared" si="255"/>
        <v>0</v>
      </c>
    </row>
    <row r="1345" spans="1:24" ht="18.600000000000001" hidden="1" thickBot="1">
      <c r="A1345" s="148">
        <v>395</v>
      </c>
      <c r="B1345" s="10">
        <v>4200</v>
      </c>
      <c r="C1345" s="730" t="s">
        <v>1160</v>
      </c>
      <c r="D1345" s="736"/>
      <c r="E1345" s="381">
        <f>SUM(E1346:E1351)</f>
        <v>0</v>
      </c>
      <c r="F1345" s="211">
        <f>SUM(F1346:F1351)</f>
        <v>0</v>
      </c>
      <c r="G1345" s="137">
        <f>SUM(G1346:G1351)</f>
        <v>0</v>
      </c>
      <c r="H1345" s="137">
        <f>SUM(H1346:H1351)</f>
        <v>0</v>
      </c>
      <c r="I1345" s="137">
        <f>SUM(I1346:I1351)</f>
        <v>0</v>
      </c>
      <c r="J1345" s="128" t="str">
        <f t="shared" si="253"/>
        <v/>
      </c>
      <c r="K1345" s="129"/>
      <c r="L1345" s="212">
        <f>SUM(L1346:L1351)</f>
        <v>0</v>
      </c>
      <c r="M1345" s="213">
        <f>SUM(M1346:M1351)</f>
        <v>0</v>
      </c>
      <c r="N1345" s="350">
        <f>SUM(N1346:N1351)</f>
        <v>0</v>
      </c>
      <c r="O1345" s="351">
        <f>SUM(O1346:O1351)</f>
        <v>0</v>
      </c>
      <c r="P1345" s="129"/>
      <c r="Q1345" s="212">
        <f t="shared" ref="Q1345:W1345" si="256">SUM(Q1346:Q1351)</f>
        <v>0</v>
      </c>
      <c r="R1345" s="213">
        <f t="shared" si="256"/>
        <v>0</v>
      </c>
      <c r="S1345" s="213">
        <f t="shared" si="256"/>
        <v>0</v>
      </c>
      <c r="T1345" s="213">
        <f t="shared" si="256"/>
        <v>0</v>
      </c>
      <c r="U1345" s="213">
        <f t="shared" si="256"/>
        <v>0</v>
      </c>
      <c r="V1345" s="213">
        <f t="shared" si="256"/>
        <v>0</v>
      </c>
      <c r="W1345" s="351">
        <f t="shared" si="256"/>
        <v>0</v>
      </c>
      <c r="X1345" s="207">
        <f t="shared" si="255"/>
        <v>0</v>
      </c>
    </row>
    <row r="1346" spans="1:24" ht="18.600000000000001" hidden="1" thickBot="1">
      <c r="A1346" s="142">
        <v>397</v>
      </c>
      <c r="B1346" s="49"/>
      <c r="C1346" s="15">
        <v>4201</v>
      </c>
      <c r="D1346" s="8" t="s">
        <v>1161</v>
      </c>
      <c r="E1346" s="378"/>
      <c r="F1346" s="380"/>
      <c r="G1346" s="130"/>
      <c r="H1346" s="130"/>
      <c r="I1346" s="130"/>
      <c r="J1346" s="128" t="str">
        <f t="shared" si="253"/>
        <v/>
      </c>
      <c r="K1346" s="129"/>
      <c r="L1346" s="347"/>
      <c r="M1346" s="139"/>
      <c r="N1346" s="209">
        <f t="shared" si="254"/>
        <v>0</v>
      </c>
      <c r="O1346" s="348">
        <f t="shared" ref="O1346:O1351" si="257">L1346+M1346-N1346</f>
        <v>0</v>
      </c>
      <c r="P1346" s="129"/>
      <c r="Q1346" s="347"/>
      <c r="R1346" s="139"/>
      <c r="S1346" s="355">
        <f t="shared" ref="S1346:S1351" si="258">+IF(+(L1346+M1346)&gt;=I1346,+M1346,+(+I1346-L1346))</f>
        <v>0</v>
      </c>
      <c r="T1346" s="209">
        <f t="shared" ref="T1346:T1351" si="259">Q1346+R1346-S1346</f>
        <v>0</v>
      </c>
      <c r="U1346" s="139"/>
      <c r="V1346" s="139"/>
      <c r="W1346" s="140"/>
      <c r="X1346" s="207">
        <f t="shared" si="255"/>
        <v>0</v>
      </c>
    </row>
    <row r="1347" spans="1:24" ht="18.600000000000001" hidden="1" thickBot="1">
      <c r="A1347" s="131">
        <v>398</v>
      </c>
      <c r="B1347" s="49"/>
      <c r="C1347" s="7">
        <v>4202</v>
      </c>
      <c r="D1347" s="9" t="s">
        <v>1162</v>
      </c>
      <c r="E1347" s="378"/>
      <c r="F1347" s="380"/>
      <c r="G1347" s="130"/>
      <c r="H1347" s="130"/>
      <c r="I1347" s="130"/>
      <c r="J1347" s="128" t="str">
        <f t="shared" si="253"/>
        <v/>
      </c>
      <c r="K1347" s="129"/>
      <c r="L1347" s="347"/>
      <c r="M1347" s="139"/>
      <c r="N1347" s="209">
        <f t="shared" si="254"/>
        <v>0</v>
      </c>
      <c r="O1347" s="348">
        <f t="shared" si="257"/>
        <v>0</v>
      </c>
      <c r="P1347" s="129"/>
      <c r="Q1347" s="347"/>
      <c r="R1347" s="139"/>
      <c r="S1347" s="355">
        <f t="shared" si="258"/>
        <v>0</v>
      </c>
      <c r="T1347" s="209">
        <f t="shared" si="259"/>
        <v>0</v>
      </c>
      <c r="U1347" s="139"/>
      <c r="V1347" s="139"/>
      <c r="W1347" s="140"/>
      <c r="X1347" s="207">
        <f t="shared" si="255"/>
        <v>0</v>
      </c>
    </row>
    <row r="1348" spans="1:24" ht="18.600000000000001" hidden="1" thickBot="1">
      <c r="A1348" s="131">
        <v>399</v>
      </c>
      <c r="B1348" s="49"/>
      <c r="C1348" s="7">
        <v>4214</v>
      </c>
      <c r="D1348" s="9" t="s">
        <v>1163</v>
      </c>
      <c r="E1348" s="378"/>
      <c r="F1348" s="380"/>
      <c r="G1348" s="130"/>
      <c r="H1348" s="130"/>
      <c r="I1348" s="130"/>
      <c r="J1348" s="128" t="str">
        <f t="shared" si="253"/>
        <v/>
      </c>
      <c r="K1348" s="129"/>
      <c r="L1348" s="347"/>
      <c r="M1348" s="139"/>
      <c r="N1348" s="209">
        <f t="shared" si="254"/>
        <v>0</v>
      </c>
      <c r="O1348" s="348">
        <f t="shared" si="257"/>
        <v>0</v>
      </c>
      <c r="P1348" s="129"/>
      <c r="Q1348" s="347"/>
      <c r="R1348" s="139"/>
      <c r="S1348" s="355">
        <f t="shared" si="258"/>
        <v>0</v>
      </c>
      <c r="T1348" s="209">
        <f t="shared" si="259"/>
        <v>0</v>
      </c>
      <c r="U1348" s="139"/>
      <c r="V1348" s="139"/>
      <c r="W1348" s="140"/>
      <c r="X1348" s="207">
        <f t="shared" si="255"/>
        <v>0</v>
      </c>
    </row>
    <row r="1349" spans="1:24" ht="18.600000000000001" hidden="1" thickBot="1">
      <c r="A1349" s="131">
        <v>400</v>
      </c>
      <c r="B1349" s="49"/>
      <c r="C1349" s="7">
        <v>4217</v>
      </c>
      <c r="D1349" s="9" t="s">
        <v>1164</v>
      </c>
      <c r="E1349" s="378"/>
      <c r="F1349" s="380"/>
      <c r="G1349" s="130"/>
      <c r="H1349" s="130"/>
      <c r="I1349" s="130"/>
      <c r="J1349" s="128" t="str">
        <f t="shared" si="253"/>
        <v/>
      </c>
      <c r="K1349" s="129"/>
      <c r="L1349" s="347"/>
      <c r="M1349" s="139"/>
      <c r="N1349" s="209">
        <f t="shared" si="254"/>
        <v>0</v>
      </c>
      <c r="O1349" s="348">
        <f t="shared" si="257"/>
        <v>0</v>
      </c>
      <c r="P1349" s="129"/>
      <c r="Q1349" s="347"/>
      <c r="R1349" s="139"/>
      <c r="S1349" s="355">
        <f t="shared" si="258"/>
        <v>0</v>
      </c>
      <c r="T1349" s="209">
        <f t="shared" si="259"/>
        <v>0</v>
      </c>
      <c r="U1349" s="139"/>
      <c r="V1349" s="139"/>
      <c r="W1349" s="140"/>
      <c r="X1349" s="207">
        <f t="shared" si="255"/>
        <v>0</v>
      </c>
    </row>
    <row r="1350" spans="1:24" ht="18.600000000000001" hidden="1" thickBot="1">
      <c r="A1350" s="131">
        <v>401</v>
      </c>
      <c r="B1350" s="49"/>
      <c r="C1350" s="7">
        <v>4218</v>
      </c>
      <c r="D1350" s="16" t="s">
        <v>1165</v>
      </c>
      <c r="E1350" s="378"/>
      <c r="F1350" s="380"/>
      <c r="G1350" s="130"/>
      <c r="H1350" s="130"/>
      <c r="I1350" s="130"/>
      <c r="J1350" s="128" t="str">
        <f t="shared" si="253"/>
        <v/>
      </c>
      <c r="K1350" s="129"/>
      <c r="L1350" s="347"/>
      <c r="M1350" s="139"/>
      <c r="N1350" s="209">
        <f t="shared" si="254"/>
        <v>0</v>
      </c>
      <c r="O1350" s="348">
        <f t="shared" si="257"/>
        <v>0</v>
      </c>
      <c r="P1350" s="129"/>
      <c r="Q1350" s="347"/>
      <c r="R1350" s="139"/>
      <c r="S1350" s="355">
        <f t="shared" si="258"/>
        <v>0</v>
      </c>
      <c r="T1350" s="209">
        <f t="shared" si="259"/>
        <v>0</v>
      </c>
      <c r="U1350" s="139"/>
      <c r="V1350" s="139"/>
      <c r="W1350" s="140"/>
      <c r="X1350" s="207">
        <f t="shared" si="255"/>
        <v>0</v>
      </c>
    </row>
    <row r="1351" spans="1:24" ht="18.600000000000001" hidden="1" thickBot="1">
      <c r="A1351" s="131">
        <v>402</v>
      </c>
      <c r="B1351" s="49"/>
      <c r="C1351" s="7">
        <v>4219</v>
      </c>
      <c r="D1351" s="29" t="s">
        <v>1166</v>
      </c>
      <c r="E1351" s="378"/>
      <c r="F1351" s="380"/>
      <c r="G1351" s="130"/>
      <c r="H1351" s="130"/>
      <c r="I1351" s="130"/>
      <c r="J1351" s="128" t="str">
        <f t="shared" si="253"/>
        <v/>
      </c>
      <c r="K1351" s="129"/>
      <c r="L1351" s="347"/>
      <c r="M1351" s="139"/>
      <c r="N1351" s="209">
        <f t="shared" si="254"/>
        <v>0</v>
      </c>
      <c r="O1351" s="348">
        <f t="shared" si="257"/>
        <v>0</v>
      </c>
      <c r="P1351" s="129"/>
      <c r="Q1351" s="347"/>
      <c r="R1351" s="139"/>
      <c r="S1351" s="355">
        <f t="shared" si="258"/>
        <v>0</v>
      </c>
      <c r="T1351" s="209">
        <f t="shared" si="259"/>
        <v>0</v>
      </c>
      <c r="U1351" s="139"/>
      <c r="V1351" s="139"/>
      <c r="W1351" s="140"/>
      <c r="X1351" s="207">
        <f t="shared" si="255"/>
        <v>0</v>
      </c>
    </row>
    <row r="1352" spans="1:24" ht="18.600000000000001" hidden="1" thickBot="1">
      <c r="A1352" s="226">
        <v>404</v>
      </c>
      <c r="B1352" s="10">
        <v>4300</v>
      </c>
      <c r="C1352" s="734" t="s">
        <v>1167</v>
      </c>
      <c r="D1352" s="734"/>
      <c r="E1352" s="381">
        <f>SUM(E1353:E1355)</f>
        <v>0</v>
      </c>
      <c r="F1352" s="211">
        <f>SUM(F1353:F1355)</f>
        <v>0</v>
      </c>
      <c r="G1352" s="137">
        <f>SUM(G1353:G1355)</f>
        <v>0</v>
      </c>
      <c r="H1352" s="137">
        <f>SUM(H1353:H1355)</f>
        <v>0</v>
      </c>
      <c r="I1352" s="137">
        <f>SUM(I1353:I1355)</f>
        <v>0</v>
      </c>
      <c r="J1352" s="128" t="str">
        <f t="shared" si="253"/>
        <v/>
      </c>
      <c r="K1352" s="129"/>
      <c r="L1352" s="212">
        <f>SUM(L1353:L1355)</f>
        <v>0</v>
      </c>
      <c r="M1352" s="213">
        <f>SUM(M1353:M1355)</f>
        <v>0</v>
      </c>
      <c r="N1352" s="350">
        <f>SUM(N1353:N1355)</f>
        <v>0</v>
      </c>
      <c r="O1352" s="351">
        <f>SUM(O1353:O1355)</f>
        <v>0</v>
      </c>
      <c r="P1352" s="129"/>
      <c r="Q1352" s="212">
        <f t="shared" ref="Q1352:W1352" si="260">SUM(Q1353:Q1355)</f>
        <v>0</v>
      </c>
      <c r="R1352" s="213">
        <f t="shared" si="260"/>
        <v>0</v>
      </c>
      <c r="S1352" s="213">
        <f t="shared" si="260"/>
        <v>0</v>
      </c>
      <c r="T1352" s="213">
        <f t="shared" si="260"/>
        <v>0</v>
      </c>
      <c r="U1352" s="213">
        <f t="shared" si="260"/>
        <v>0</v>
      </c>
      <c r="V1352" s="213">
        <f t="shared" si="260"/>
        <v>0</v>
      </c>
      <c r="W1352" s="351">
        <f t="shared" si="260"/>
        <v>0</v>
      </c>
      <c r="X1352" s="207">
        <f t="shared" si="255"/>
        <v>0</v>
      </c>
    </row>
    <row r="1353" spans="1:24" ht="18.600000000000001" hidden="1" thickBot="1">
      <c r="A1353" s="226">
        <v>404</v>
      </c>
      <c r="B1353" s="49"/>
      <c r="C1353" s="15">
        <v>4301</v>
      </c>
      <c r="D1353" s="39" t="s">
        <v>1168</v>
      </c>
      <c r="E1353" s="378"/>
      <c r="F1353" s="380"/>
      <c r="G1353" s="130"/>
      <c r="H1353" s="130"/>
      <c r="I1353" s="130"/>
      <c r="J1353" s="128" t="str">
        <f t="shared" si="253"/>
        <v/>
      </c>
      <c r="K1353" s="129"/>
      <c r="L1353" s="347"/>
      <c r="M1353" s="139"/>
      <c r="N1353" s="209">
        <f t="shared" si="254"/>
        <v>0</v>
      </c>
      <c r="O1353" s="348">
        <f t="shared" ref="O1353:O1358" si="261">L1353+M1353-N1353</f>
        <v>0</v>
      </c>
      <c r="P1353" s="129"/>
      <c r="Q1353" s="347"/>
      <c r="R1353" s="139"/>
      <c r="S1353" s="355">
        <f t="shared" ref="S1353:S1358" si="262">+IF(+(L1353+M1353)&gt;=I1353,+M1353,+(+I1353-L1353))</f>
        <v>0</v>
      </c>
      <c r="T1353" s="209">
        <f t="shared" ref="T1353:T1358" si="263">Q1353+R1353-S1353</f>
        <v>0</v>
      </c>
      <c r="U1353" s="139"/>
      <c r="V1353" s="139"/>
      <c r="W1353" s="140"/>
      <c r="X1353" s="207">
        <f t="shared" si="255"/>
        <v>0</v>
      </c>
    </row>
    <row r="1354" spans="1:24" ht="18.600000000000001" hidden="1" thickBot="1">
      <c r="A1354" s="147">
        <v>440</v>
      </c>
      <c r="B1354" s="49"/>
      <c r="C1354" s="7">
        <v>4302</v>
      </c>
      <c r="D1354" s="9" t="s">
        <v>306</v>
      </c>
      <c r="E1354" s="378"/>
      <c r="F1354" s="380"/>
      <c r="G1354" s="130"/>
      <c r="H1354" s="130"/>
      <c r="I1354" s="130"/>
      <c r="J1354" s="128" t="str">
        <f t="shared" si="253"/>
        <v/>
      </c>
      <c r="K1354" s="129"/>
      <c r="L1354" s="347"/>
      <c r="M1354" s="139"/>
      <c r="N1354" s="209">
        <f t="shared" si="254"/>
        <v>0</v>
      </c>
      <c r="O1354" s="348">
        <f t="shared" si="261"/>
        <v>0</v>
      </c>
      <c r="P1354" s="129"/>
      <c r="Q1354" s="347"/>
      <c r="R1354" s="139"/>
      <c r="S1354" s="355">
        <f t="shared" si="262"/>
        <v>0</v>
      </c>
      <c r="T1354" s="209">
        <f t="shared" si="263"/>
        <v>0</v>
      </c>
      <c r="U1354" s="139"/>
      <c r="V1354" s="139"/>
      <c r="W1354" s="140"/>
      <c r="X1354" s="207">
        <f t="shared" si="255"/>
        <v>0</v>
      </c>
    </row>
    <row r="1355" spans="1:24" ht="18.600000000000001" hidden="1" thickBot="1">
      <c r="A1355" s="147">
        <v>450</v>
      </c>
      <c r="B1355" s="49"/>
      <c r="C1355" s="13">
        <v>4309</v>
      </c>
      <c r="D1355" s="19" t="s">
        <v>1170</v>
      </c>
      <c r="E1355" s="378"/>
      <c r="F1355" s="380"/>
      <c r="G1355" s="130"/>
      <c r="H1355" s="130"/>
      <c r="I1355" s="130"/>
      <c r="J1355" s="128" t="str">
        <f t="shared" si="253"/>
        <v/>
      </c>
      <c r="K1355" s="129"/>
      <c r="L1355" s="347"/>
      <c r="M1355" s="139"/>
      <c r="N1355" s="209">
        <f t="shared" si="254"/>
        <v>0</v>
      </c>
      <c r="O1355" s="348">
        <f t="shared" si="261"/>
        <v>0</v>
      </c>
      <c r="P1355" s="129"/>
      <c r="Q1355" s="347"/>
      <c r="R1355" s="139"/>
      <c r="S1355" s="355">
        <f t="shared" si="262"/>
        <v>0</v>
      </c>
      <c r="T1355" s="209">
        <f t="shared" si="263"/>
        <v>0</v>
      </c>
      <c r="U1355" s="139"/>
      <c r="V1355" s="139"/>
      <c r="W1355" s="140"/>
      <c r="X1355" s="207">
        <f t="shared" si="255"/>
        <v>0</v>
      </c>
    </row>
    <row r="1356" spans="1:24" ht="18.600000000000001" hidden="1" thickBot="1">
      <c r="A1356" s="147">
        <v>495</v>
      </c>
      <c r="B1356" s="10">
        <v>4400</v>
      </c>
      <c r="C1356" s="737" t="s">
        <v>1171</v>
      </c>
      <c r="D1356" s="737"/>
      <c r="E1356" s="381"/>
      <c r="F1356" s="384"/>
      <c r="G1356" s="143"/>
      <c r="H1356" s="143"/>
      <c r="I1356" s="130"/>
      <c r="J1356" s="128" t="str">
        <f t="shared" si="253"/>
        <v/>
      </c>
      <c r="K1356" s="129"/>
      <c r="L1356" s="354"/>
      <c r="M1356" s="141"/>
      <c r="N1356" s="213">
        <f t="shared" si="254"/>
        <v>0</v>
      </c>
      <c r="O1356" s="348">
        <f t="shared" si="261"/>
        <v>0</v>
      </c>
      <c r="P1356" s="129"/>
      <c r="Q1356" s="354"/>
      <c r="R1356" s="141"/>
      <c r="S1356" s="355">
        <f t="shared" si="262"/>
        <v>0</v>
      </c>
      <c r="T1356" s="209">
        <f t="shared" si="263"/>
        <v>0</v>
      </c>
      <c r="U1356" s="141"/>
      <c r="V1356" s="141"/>
      <c r="W1356" s="140"/>
      <c r="X1356" s="207">
        <f t="shared" si="255"/>
        <v>0</v>
      </c>
    </row>
    <row r="1357" spans="1:24" ht="18.600000000000001" hidden="1" thickBot="1">
      <c r="A1357" s="148">
        <v>500</v>
      </c>
      <c r="B1357" s="10">
        <v>4500</v>
      </c>
      <c r="C1357" s="735" t="s">
        <v>279</v>
      </c>
      <c r="D1357" s="735"/>
      <c r="E1357" s="381"/>
      <c r="F1357" s="384"/>
      <c r="G1357" s="143"/>
      <c r="H1357" s="143"/>
      <c r="I1357" s="130"/>
      <c r="J1357" s="128" t="str">
        <f t="shared" si="253"/>
        <v/>
      </c>
      <c r="K1357" s="129"/>
      <c r="L1357" s="354"/>
      <c r="M1357" s="141"/>
      <c r="N1357" s="213">
        <f t="shared" si="254"/>
        <v>0</v>
      </c>
      <c r="O1357" s="348">
        <f t="shared" si="261"/>
        <v>0</v>
      </c>
      <c r="P1357" s="129"/>
      <c r="Q1357" s="354"/>
      <c r="R1357" s="141"/>
      <c r="S1357" s="355">
        <f t="shared" si="262"/>
        <v>0</v>
      </c>
      <c r="T1357" s="209">
        <f t="shared" si="263"/>
        <v>0</v>
      </c>
      <c r="U1357" s="141"/>
      <c r="V1357" s="141"/>
      <c r="W1357" s="140"/>
      <c r="X1357" s="207">
        <f t="shared" si="255"/>
        <v>0</v>
      </c>
    </row>
    <row r="1358" spans="1:24" ht="18.600000000000001" hidden="1" thickBot="1">
      <c r="A1358" s="148">
        <v>505</v>
      </c>
      <c r="B1358" s="10">
        <v>4600</v>
      </c>
      <c r="C1358" s="738" t="s">
        <v>1172</v>
      </c>
      <c r="D1358" s="739"/>
      <c r="E1358" s="381"/>
      <c r="F1358" s="384"/>
      <c r="G1358" s="143"/>
      <c r="H1358" s="143"/>
      <c r="I1358" s="130"/>
      <c r="J1358" s="128" t="str">
        <f t="shared" si="253"/>
        <v/>
      </c>
      <c r="K1358" s="129"/>
      <c r="L1358" s="354"/>
      <c r="M1358" s="141"/>
      <c r="N1358" s="213">
        <f t="shared" si="254"/>
        <v>0</v>
      </c>
      <c r="O1358" s="348">
        <f t="shared" si="261"/>
        <v>0</v>
      </c>
      <c r="P1358" s="129"/>
      <c r="Q1358" s="354"/>
      <c r="R1358" s="141"/>
      <c r="S1358" s="355">
        <f t="shared" si="262"/>
        <v>0</v>
      </c>
      <c r="T1358" s="209">
        <f t="shared" si="263"/>
        <v>0</v>
      </c>
      <c r="U1358" s="141"/>
      <c r="V1358" s="141"/>
      <c r="W1358" s="140"/>
      <c r="X1358" s="207">
        <f t="shared" si="255"/>
        <v>0</v>
      </c>
    </row>
    <row r="1359" spans="1:24" ht="18.600000000000001" hidden="1" thickBot="1">
      <c r="A1359" s="148">
        <v>510</v>
      </c>
      <c r="B1359" s="10">
        <v>4900</v>
      </c>
      <c r="C1359" s="730" t="s">
        <v>1205</v>
      </c>
      <c r="D1359" s="730"/>
      <c r="E1359" s="381">
        <f>+E1360+E1361</f>
        <v>0</v>
      </c>
      <c r="F1359" s="211">
        <f>+F1360+F1361</f>
        <v>0</v>
      </c>
      <c r="G1359" s="137">
        <f>+G1360+G1361</f>
        <v>0</v>
      </c>
      <c r="H1359" s="137">
        <f>+H1360+H1361</f>
        <v>0</v>
      </c>
      <c r="I1359" s="137">
        <f>+I1360+I1361</f>
        <v>0</v>
      </c>
      <c r="J1359" s="128" t="str">
        <f t="shared" si="253"/>
        <v/>
      </c>
      <c r="K1359" s="129"/>
      <c r="L1359" s="214"/>
      <c r="M1359" s="225"/>
      <c r="N1359" s="225"/>
      <c r="O1359" s="352"/>
      <c r="P1359" s="129"/>
      <c r="Q1359" s="214"/>
      <c r="R1359" s="225"/>
      <c r="S1359" s="225"/>
      <c r="T1359" s="225"/>
      <c r="U1359" s="225"/>
      <c r="V1359" s="225"/>
      <c r="W1359" s="352"/>
      <c r="X1359" s="207">
        <f t="shared" si="255"/>
        <v>0</v>
      </c>
    </row>
    <row r="1360" spans="1:24" ht="18.600000000000001" hidden="1" thickBot="1">
      <c r="A1360" s="148">
        <v>515</v>
      </c>
      <c r="B1360" s="49"/>
      <c r="C1360" s="15">
        <v>4901</v>
      </c>
      <c r="D1360" s="50" t="s">
        <v>1206</v>
      </c>
      <c r="E1360" s="378"/>
      <c r="F1360" s="380"/>
      <c r="G1360" s="130"/>
      <c r="H1360" s="130"/>
      <c r="I1360" s="130"/>
      <c r="J1360" s="128" t="str">
        <f t="shared" si="253"/>
        <v/>
      </c>
      <c r="K1360" s="129"/>
      <c r="L1360" s="210"/>
      <c r="M1360" s="215"/>
      <c r="N1360" s="215"/>
      <c r="O1360" s="349"/>
      <c r="P1360" s="129"/>
      <c r="Q1360" s="210"/>
      <c r="R1360" s="215"/>
      <c r="S1360" s="215"/>
      <c r="T1360" s="215"/>
      <c r="U1360" s="215"/>
      <c r="V1360" s="215"/>
      <c r="W1360" s="349"/>
      <c r="X1360" s="207">
        <f t="shared" si="255"/>
        <v>0</v>
      </c>
    </row>
    <row r="1361" spans="1:24" ht="18.600000000000001" hidden="1" thickBot="1">
      <c r="A1361" s="148">
        <v>520</v>
      </c>
      <c r="B1361" s="49"/>
      <c r="C1361" s="13">
        <v>4902</v>
      </c>
      <c r="D1361" s="19" t="s">
        <v>1207</v>
      </c>
      <c r="E1361" s="378"/>
      <c r="F1361" s="380"/>
      <c r="G1361" s="130"/>
      <c r="H1361" s="130"/>
      <c r="I1361" s="130"/>
      <c r="J1361" s="128" t="str">
        <f t="shared" si="253"/>
        <v/>
      </c>
      <c r="K1361" s="129"/>
      <c r="L1361" s="210"/>
      <c r="M1361" s="215"/>
      <c r="N1361" s="215"/>
      <c r="O1361" s="349"/>
      <c r="P1361" s="129"/>
      <c r="Q1361" s="210"/>
      <c r="R1361" s="215"/>
      <c r="S1361" s="215"/>
      <c r="T1361" s="215"/>
      <c r="U1361" s="215"/>
      <c r="V1361" s="215"/>
      <c r="W1361" s="349"/>
      <c r="X1361" s="207">
        <f t="shared" si="255"/>
        <v>0</v>
      </c>
    </row>
    <row r="1362" spans="1:24" ht="18.600000000000001" hidden="1" thickBot="1">
      <c r="A1362" s="148">
        <v>525</v>
      </c>
      <c r="B1362" s="51">
        <v>5100</v>
      </c>
      <c r="C1362" s="729" t="s">
        <v>1173</v>
      </c>
      <c r="D1362" s="729"/>
      <c r="E1362" s="425"/>
      <c r="F1362" s="422"/>
      <c r="G1362" s="356"/>
      <c r="H1362" s="356"/>
      <c r="I1362" s="130"/>
      <c r="J1362" s="128" t="str">
        <f t="shared" si="253"/>
        <v/>
      </c>
      <c r="K1362" s="129"/>
      <c r="L1362" s="357"/>
      <c r="M1362" s="358"/>
      <c r="N1362" s="228">
        <f t="shared" si="254"/>
        <v>0</v>
      </c>
      <c r="O1362" s="348">
        <f>L1362+M1362-N1362</f>
        <v>0</v>
      </c>
      <c r="P1362" s="129"/>
      <c r="Q1362" s="357"/>
      <c r="R1362" s="358"/>
      <c r="S1362" s="355">
        <f>+IF(+(L1362+M1362)&gt;=I1362,+M1362,+(+I1362-L1362))</f>
        <v>0</v>
      </c>
      <c r="T1362" s="209">
        <f>Q1362+R1362-S1362</f>
        <v>0</v>
      </c>
      <c r="U1362" s="358"/>
      <c r="V1362" s="358"/>
      <c r="W1362" s="140"/>
      <c r="X1362" s="207">
        <f t="shared" si="255"/>
        <v>0</v>
      </c>
    </row>
    <row r="1363" spans="1:24" ht="18.600000000000001" hidden="1" thickBot="1">
      <c r="A1363" s="147">
        <v>635</v>
      </c>
      <c r="B1363" s="51">
        <v>5200</v>
      </c>
      <c r="C1363" s="740" t="s">
        <v>1174</v>
      </c>
      <c r="D1363" s="740"/>
      <c r="E1363" s="425">
        <f>SUM(E1364:E1370)</f>
        <v>0</v>
      </c>
      <c r="F1363" s="423">
        <f>SUM(F1364:F1370)</f>
        <v>0</v>
      </c>
      <c r="G1363" s="359">
        <f>SUM(G1364:G1370)</f>
        <v>0</v>
      </c>
      <c r="H1363" s="359">
        <f>SUM(H1364:H1370)</f>
        <v>0</v>
      </c>
      <c r="I1363" s="359">
        <f>SUM(I1364:I1370)</f>
        <v>0</v>
      </c>
      <c r="J1363" s="128" t="str">
        <f t="shared" si="253"/>
        <v/>
      </c>
      <c r="K1363" s="129"/>
      <c r="L1363" s="227">
        <f>SUM(L1364:L1370)</f>
        <v>0</v>
      </c>
      <c r="M1363" s="228">
        <f>SUM(M1364:M1370)</f>
        <v>0</v>
      </c>
      <c r="N1363" s="360">
        <f>SUM(N1364:N1370)</f>
        <v>0</v>
      </c>
      <c r="O1363" s="361">
        <f>SUM(O1364:O1370)</f>
        <v>0</v>
      </c>
      <c r="P1363" s="129"/>
      <c r="Q1363" s="227">
        <f t="shared" ref="Q1363:W1363" si="264">SUM(Q1364:Q1370)</f>
        <v>0</v>
      </c>
      <c r="R1363" s="228">
        <f t="shared" si="264"/>
        <v>0</v>
      </c>
      <c r="S1363" s="228">
        <f t="shared" si="264"/>
        <v>0</v>
      </c>
      <c r="T1363" s="228">
        <f t="shared" si="264"/>
        <v>0</v>
      </c>
      <c r="U1363" s="228">
        <f t="shared" si="264"/>
        <v>0</v>
      </c>
      <c r="V1363" s="228">
        <f t="shared" si="264"/>
        <v>0</v>
      </c>
      <c r="W1363" s="361">
        <f t="shared" si="264"/>
        <v>0</v>
      </c>
      <c r="X1363" s="207">
        <f t="shared" si="255"/>
        <v>0</v>
      </c>
    </row>
    <row r="1364" spans="1:24" ht="18.600000000000001" hidden="1" thickBot="1">
      <c r="A1364" s="148">
        <v>640</v>
      </c>
      <c r="B1364" s="52"/>
      <c r="C1364" s="53">
        <v>5201</v>
      </c>
      <c r="D1364" s="54" t="s">
        <v>1175</v>
      </c>
      <c r="E1364" s="426"/>
      <c r="F1364" s="424"/>
      <c r="G1364" s="362"/>
      <c r="H1364" s="362"/>
      <c r="I1364" s="130"/>
      <c r="J1364" s="128" t="str">
        <f t="shared" si="253"/>
        <v/>
      </c>
      <c r="K1364" s="129"/>
      <c r="L1364" s="363"/>
      <c r="M1364" s="364"/>
      <c r="N1364" s="231">
        <f t="shared" si="254"/>
        <v>0</v>
      </c>
      <c r="O1364" s="348">
        <f t="shared" ref="O1364:O1370" si="265">L1364+M1364-N1364</f>
        <v>0</v>
      </c>
      <c r="P1364" s="129"/>
      <c r="Q1364" s="363"/>
      <c r="R1364" s="364"/>
      <c r="S1364" s="355">
        <f t="shared" ref="S1364:S1370" si="266">+IF(+(L1364+M1364)&gt;=I1364,+M1364,+(+I1364-L1364))</f>
        <v>0</v>
      </c>
      <c r="T1364" s="209">
        <f t="shared" ref="T1364:T1370" si="267">Q1364+R1364-S1364</f>
        <v>0</v>
      </c>
      <c r="U1364" s="364"/>
      <c r="V1364" s="364"/>
      <c r="W1364" s="140"/>
      <c r="X1364" s="207">
        <f t="shared" si="255"/>
        <v>0</v>
      </c>
    </row>
    <row r="1365" spans="1:24" ht="18.600000000000001" hidden="1" thickBot="1">
      <c r="A1365" s="148">
        <v>645</v>
      </c>
      <c r="B1365" s="52"/>
      <c r="C1365" s="55">
        <v>5202</v>
      </c>
      <c r="D1365" s="56" t="s">
        <v>1176</v>
      </c>
      <c r="E1365" s="426"/>
      <c r="F1365" s="424"/>
      <c r="G1365" s="362"/>
      <c r="H1365" s="362"/>
      <c r="I1365" s="130"/>
      <c r="J1365" s="128" t="str">
        <f t="shared" si="253"/>
        <v/>
      </c>
      <c r="K1365" s="129"/>
      <c r="L1365" s="363"/>
      <c r="M1365" s="364"/>
      <c r="N1365" s="231">
        <f t="shared" si="254"/>
        <v>0</v>
      </c>
      <c r="O1365" s="348">
        <f t="shared" si="265"/>
        <v>0</v>
      </c>
      <c r="P1365" s="129"/>
      <c r="Q1365" s="363"/>
      <c r="R1365" s="364"/>
      <c r="S1365" s="355">
        <f t="shared" si="266"/>
        <v>0</v>
      </c>
      <c r="T1365" s="209">
        <f t="shared" si="267"/>
        <v>0</v>
      </c>
      <c r="U1365" s="364"/>
      <c r="V1365" s="364"/>
      <c r="W1365" s="140"/>
      <c r="X1365" s="207">
        <f t="shared" si="255"/>
        <v>0</v>
      </c>
    </row>
    <row r="1366" spans="1:24" ht="18.600000000000001" hidden="1" thickBot="1">
      <c r="A1366" s="148">
        <v>650</v>
      </c>
      <c r="B1366" s="52"/>
      <c r="C1366" s="55">
        <v>5203</v>
      </c>
      <c r="D1366" s="56" t="s">
        <v>155</v>
      </c>
      <c r="E1366" s="426"/>
      <c r="F1366" s="424"/>
      <c r="G1366" s="362"/>
      <c r="H1366" s="362"/>
      <c r="I1366" s="130"/>
      <c r="J1366" s="128" t="str">
        <f t="shared" si="253"/>
        <v/>
      </c>
      <c r="K1366" s="129"/>
      <c r="L1366" s="363"/>
      <c r="M1366" s="364"/>
      <c r="N1366" s="231">
        <f t="shared" si="254"/>
        <v>0</v>
      </c>
      <c r="O1366" s="348">
        <f t="shared" si="265"/>
        <v>0</v>
      </c>
      <c r="P1366" s="129"/>
      <c r="Q1366" s="363"/>
      <c r="R1366" s="364"/>
      <c r="S1366" s="355">
        <f t="shared" si="266"/>
        <v>0</v>
      </c>
      <c r="T1366" s="209">
        <f t="shared" si="267"/>
        <v>0</v>
      </c>
      <c r="U1366" s="364"/>
      <c r="V1366" s="364"/>
      <c r="W1366" s="140"/>
      <c r="X1366" s="207">
        <f t="shared" si="255"/>
        <v>0</v>
      </c>
    </row>
    <row r="1367" spans="1:24" ht="18.600000000000001" hidden="1" thickBot="1">
      <c r="A1367" s="147">
        <v>655</v>
      </c>
      <c r="B1367" s="52"/>
      <c r="C1367" s="55">
        <v>5204</v>
      </c>
      <c r="D1367" s="56" t="s">
        <v>156</v>
      </c>
      <c r="E1367" s="426"/>
      <c r="F1367" s="424"/>
      <c r="G1367" s="362"/>
      <c r="H1367" s="362"/>
      <c r="I1367" s="130"/>
      <c r="J1367" s="128" t="str">
        <f t="shared" si="253"/>
        <v/>
      </c>
      <c r="K1367" s="129"/>
      <c r="L1367" s="363"/>
      <c r="M1367" s="364"/>
      <c r="N1367" s="231">
        <f t="shared" si="254"/>
        <v>0</v>
      </c>
      <c r="O1367" s="348">
        <f t="shared" si="265"/>
        <v>0</v>
      </c>
      <c r="P1367" s="129"/>
      <c r="Q1367" s="363"/>
      <c r="R1367" s="364"/>
      <c r="S1367" s="355">
        <f t="shared" si="266"/>
        <v>0</v>
      </c>
      <c r="T1367" s="209">
        <f t="shared" si="267"/>
        <v>0</v>
      </c>
      <c r="U1367" s="364"/>
      <c r="V1367" s="364"/>
      <c r="W1367" s="140"/>
      <c r="X1367" s="207">
        <f t="shared" si="255"/>
        <v>0</v>
      </c>
    </row>
    <row r="1368" spans="1:24" ht="18.600000000000001" hidden="1" thickBot="1">
      <c r="A1368" s="147">
        <v>665</v>
      </c>
      <c r="B1368" s="52"/>
      <c r="C1368" s="55">
        <v>5205</v>
      </c>
      <c r="D1368" s="56" t="s">
        <v>157</v>
      </c>
      <c r="E1368" s="426"/>
      <c r="F1368" s="424"/>
      <c r="G1368" s="362"/>
      <c r="H1368" s="362"/>
      <c r="I1368" s="130"/>
      <c r="J1368" s="128" t="str">
        <f t="shared" si="253"/>
        <v/>
      </c>
      <c r="K1368" s="129"/>
      <c r="L1368" s="363"/>
      <c r="M1368" s="364"/>
      <c r="N1368" s="231">
        <f t="shared" si="254"/>
        <v>0</v>
      </c>
      <c r="O1368" s="348">
        <f t="shared" si="265"/>
        <v>0</v>
      </c>
      <c r="P1368" s="129"/>
      <c r="Q1368" s="363"/>
      <c r="R1368" s="364"/>
      <c r="S1368" s="355">
        <f t="shared" si="266"/>
        <v>0</v>
      </c>
      <c r="T1368" s="209">
        <f t="shared" si="267"/>
        <v>0</v>
      </c>
      <c r="U1368" s="364"/>
      <c r="V1368" s="364"/>
      <c r="W1368" s="140"/>
      <c r="X1368" s="207">
        <f t="shared" si="255"/>
        <v>0</v>
      </c>
    </row>
    <row r="1369" spans="1:24" ht="18.600000000000001" hidden="1" thickBot="1">
      <c r="A1369" s="147">
        <v>675</v>
      </c>
      <c r="B1369" s="52"/>
      <c r="C1369" s="55">
        <v>5206</v>
      </c>
      <c r="D1369" s="56" t="s">
        <v>158</v>
      </c>
      <c r="E1369" s="426"/>
      <c r="F1369" s="424"/>
      <c r="G1369" s="362"/>
      <c r="H1369" s="362"/>
      <c r="I1369" s="130"/>
      <c r="J1369" s="128" t="str">
        <f t="shared" si="253"/>
        <v/>
      </c>
      <c r="K1369" s="129"/>
      <c r="L1369" s="363"/>
      <c r="M1369" s="364"/>
      <c r="N1369" s="231">
        <f t="shared" si="254"/>
        <v>0</v>
      </c>
      <c r="O1369" s="348">
        <f t="shared" si="265"/>
        <v>0</v>
      </c>
      <c r="P1369" s="129"/>
      <c r="Q1369" s="363"/>
      <c r="R1369" s="364"/>
      <c r="S1369" s="355">
        <f t="shared" si="266"/>
        <v>0</v>
      </c>
      <c r="T1369" s="209">
        <f t="shared" si="267"/>
        <v>0</v>
      </c>
      <c r="U1369" s="364"/>
      <c r="V1369" s="364"/>
      <c r="W1369" s="140"/>
      <c r="X1369" s="207">
        <f t="shared" si="255"/>
        <v>0</v>
      </c>
    </row>
    <row r="1370" spans="1:24" ht="18.600000000000001" hidden="1" thickBot="1">
      <c r="A1370" s="147">
        <v>685</v>
      </c>
      <c r="B1370" s="52"/>
      <c r="C1370" s="57">
        <v>5219</v>
      </c>
      <c r="D1370" s="58" t="s">
        <v>159</v>
      </c>
      <c r="E1370" s="426"/>
      <c r="F1370" s="424"/>
      <c r="G1370" s="362"/>
      <c r="H1370" s="362"/>
      <c r="I1370" s="130"/>
      <c r="J1370" s="128" t="str">
        <f t="shared" si="253"/>
        <v/>
      </c>
      <c r="K1370" s="129"/>
      <c r="L1370" s="363"/>
      <c r="M1370" s="364"/>
      <c r="N1370" s="231">
        <f t="shared" si="254"/>
        <v>0</v>
      </c>
      <c r="O1370" s="348">
        <f t="shared" si="265"/>
        <v>0</v>
      </c>
      <c r="P1370" s="129"/>
      <c r="Q1370" s="363"/>
      <c r="R1370" s="364"/>
      <c r="S1370" s="355">
        <f t="shared" si="266"/>
        <v>0</v>
      </c>
      <c r="T1370" s="209">
        <f t="shared" si="267"/>
        <v>0</v>
      </c>
      <c r="U1370" s="364"/>
      <c r="V1370" s="364"/>
      <c r="W1370" s="140"/>
      <c r="X1370" s="207">
        <f t="shared" si="255"/>
        <v>0</v>
      </c>
    </row>
    <row r="1371" spans="1:24" ht="18.600000000000001" hidden="1" thickBot="1">
      <c r="A1371" s="148">
        <v>690</v>
      </c>
      <c r="B1371" s="51">
        <v>5300</v>
      </c>
      <c r="C1371" s="728" t="s">
        <v>160</v>
      </c>
      <c r="D1371" s="728"/>
      <c r="E1371" s="425">
        <f>SUM(E1372:E1373)</f>
        <v>0</v>
      </c>
      <c r="F1371" s="423">
        <f>SUM(F1372:F1373)</f>
        <v>0</v>
      </c>
      <c r="G1371" s="359">
        <f>SUM(G1372:G1373)</f>
        <v>0</v>
      </c>
      <c r="H1371" s="359">
        <f>SUM(H1372:H1373)</f>
        <v>0</v>
      </c>
      <c r="I1371" s="359">
        <f>SUM(I1372:I1373)</f>
        <v>0</v>
      </c>
      <c r="J1371" s="128" t="str">
        <f t="shared" si="253"/>
        <v/>
      </c>
      <c r="K1371" s="129"/>
      <c r="L1371" s="227">
        <f>SUM(L1372:L1373)</f>
        <v>0</v>
      </c>
      <c r="M1371" s="228">
        <f>SUM(M1372:M1373)</f>
        <v>0</v>
      </c>
      <c r="N1371" s="360">
        <f>SUM(N1372:N1373)</f>
        <v>0</v>
      </c>
      <c r="O1371" s="361">
        <f>SUM(O1372:O1373)</f>
        <v>0</v>
      </c>
      <c r="P1371" s="129"/>
      <c r="Q1371" s="227">
        <f t="shared" ref="Q1371:W1371" si="268">SUM(Q1372:Q1373)</f>
        <v>0</v>
      </c>
      <c r="R1371" s="228">
        <f t="shared" si="268"/>
        <v>0</v>
      </c>
      <c r="S1371" s="228">
        <f t="shared" si="268"/>
        <v>0</v>
      </c>
      <c r="T1371" s="228">
        <f t="shared" si="268"/>
        <v>0</v>
      </c>
      <c r="U1371" s="228">
        <f t="shared" si="268"/>
        <v>0</v>
      </c>
      <c r="V1371" s="228">
        <f t="shared" si="268"/>
        <v>0</v>
      </c>
      <c r="W1371" s="361">
        <f t="shared" si="268"/>
        <v>0</v>
      </c>
      <c r="X1371" s="207">
        <f t="shared" si="255"/>
        <v>0</v>
      </c>
    </row>
    <row r="1372" spans="1:24" ht="18.600000000000001" hidden="1" thickBot="1">
      <c r="A1372" s="148">
        <v>695</v>
      </c>
      <c r="B1372" s="52"/>
      <c r="C1372" s="53">
        <v>5301</v>
      </c>
      <c r="D1372" s="54" t="s">
        <v>695</v>
      </c>
      <c r="E1372" s="426"/>
      <c r="F1372" s="424"/>
      <c r="G1372" s="362"/>
      <c r="H1372" s="362"/>
      <c r="I1372" s="130"/>
      <c r="J1372" s="128" t="str">
        <f t="shared" si="253"/>
        <v/>
      </c>
      <c r="K1372" s="129"/>
      <c r="L1372" s="363"/>
      <c r="M1372" s="364"/>
      <c r="N1372" s="231">
        <f t="shared" si="254"/>
        <v>0</v>
      </c>
      <c r="O1372" s="348">
        <f>L1372+M1372-N1372</f>
        <v>0</v>
      </c>
      <c r="P1372" s="129"/>
      <c r="Q1372" s="363"/>
      <c r="R1372" s="364"/>
      <c r="S1372" s="355">
        <f>+IF(+(L1372+M1372)&gt;=I1372,+M1372,+(+I1372-L1372))</f>
        <v>0</v>
      </c>
      <c r="T1372" s="209">
        <f>Q1372+R1372-S1372</f>
        <v>0</v>
      </c>
      <c r="U1372" s="364"/>
      <c r="V1372" s="364"/>
      <c r="W1372" s="140"/>
      <c r="X1372" s="207">
        <f t="shared" si="255"/>
        <v>0</v>
      </c>
    </row>
    <row r="1373" spans="1:24" ht="18.600000000000001" hidden="1" thickBot="1">
      <c r="A1373" s="147">
        <v>700</v>
      </c>
      <c r="B1373" s="52"/>
      <c r="C1373" s="57">
        <v>5309</v>
      </c>
      <c r="D1373" s="58" t="s">
        <v>161</v>
      </c>
      <c r="E1373" s="426"/>
      <c r="F1373" s="424"/>
      <c r="G1373" s="362"/>
      <c r="H1373" s="362"/>
      <c r="I1373" s="130"/>
      <c r="J1373" s="128" t="str">
        <f t="shared" si="253"/>
        <v/>
      </c>
      <c r="K1373" s="129"/>
      <c r="L1373" s="363"/>
      <c r="M1373" s="364"/>
      <c r="N1373" s="231">
        <f t="shared" si="254"/>
        <v>0</v>
      </c>
      <c r="O1373" s="348">
        <f>L1373+M1373-N1373</f>
        <v>0</v>
      </c>
      <c r="P1373" s="129"/>
      <c r="Q1373" s="363"/>
      <c r="R1373" s="364"/>
      <c r="S1373" s="355">
        <f>+IF(+(L1373+M1373)&gt;=I1373,+M1373,+(+I1373-L1373))</f>
        <v>0</v>
      </c>
      <c r="T1373" s="209">
        <f>Q1373+R1373-S1373</f>
        <v>0</v>
      </c>
      <c r="U1373" s="364"/>
      <c r="V1373" s="364"/>
      <c r="W1373" s="140"/>
      <c r="X1373" s="207">
        <f t="shared" si="255"/>
        <v>0</v>
      </c>
    </row>
    <row r="1374" spans="1:24" ht="18.600000000000001" hidden="1" thickBot="1">
      <c r="A1374" s="147">
        <v>710</v>
      </c>
      <c r="B1374" s="51">
        <v>5400</v>
      </c>
      <c r="C1374" s="729" t="s">
        <v>252</v>
      </c>
      <c r="D1374" s="729"/>
      <c r="E1374" s="425"/>
      <c r="F1374" s="422"/>
      <c r="G1374" s="356"/>
      <c r="H1374" s="356"/>
      <c r="I1374" s="130"/>
      <c r="J1374" s="128" t="str">
        <f t="shared" si="253"/>
        <v/>
      </c>
      <c r="K1374" s="129"/>
      <c r="L1374" s="357"/>
      <c r="M1374" s="358"/>
      <c r="N1374" s="228">
        <f t="shared" si="254"/>
        <v>0</v>
      </c>
      <c r="O1374" s="348">
        <f>L1374+M1374-N1374</f>
        <v>0</v>
      </c>
      <c r="P1374" s="129"/>
      <c r="Q1374" s="357"/>
      <c r="R1374" s="358"/>
      <c r="S1374" s="355">
        <f>+IF(+(L1374+M1374)&gt;=I1374,+M1374,+(+I1374-L1374))</f>
        <v>0</v>
      </c>
      <c r="T1374" s="209">
        <f>Q1374+R1374-S1374</f>
        <v>0</v>
      </c>
      <c r="U1374" s="358"/>
      <c r="V1374" s="358"/>
      <c r="W1374" s="140"/>
      <c r="X1374" s="207">
        <f t="shared" si="255"/>
        <v>0</v>
      </c>
    </row>
    <row r="1375" spans="1:24" ht="18.600000000000001" hidden="1" thickBot="1">
      <c r="A1375" s="148">
        <v>715</v>
      </c>
      <c r="B1375" s="10">
        <v>5500</v>
      </c>
      <c r="C1375" s="730" t="s">
        <v>253</v>
      </c>
      <c r="D1375" s="730"/>
      <c r="E1375" s="381">
        <f>SUM(E1376:E1379)</f>
        <v>0</v>
      </c>
      <c r="F1375" s="211">
        <f>SUM(F1376:F1379)</f>
        <v>0</v>
      </c>
      <c r="G1375" s="137">
        <f>SUM(G1376:G1379)</f>
        <v>0</v>
      </c>
      <c r="H1375" s="137">
        <f>SUM(H1376:H1379)</f>
        <v>0</v>
      </c>
      <c r="I1375" s="137">
        <f>SUM(I1376:I1379)</f>
        <v>0</v>
      </c>
      <c r="J1375" s="128" t="str">
        <f t="shared" si="253"/>
        <v/>
      </c>
      <c r="K1375" s="129"/>
      <c r="L1375" s="212">
        <f>SUM(L1376:L1379)</f>
        <v>0</v>
      </c>
      <c r="M1375" s="213">
        <f>SUM(M1376:M1379)</f>
        <v>0</v>
      </c>
      <c r="N1375" s="350">
        <f>SUM(N1376:N1379)</f>
        <v>0</v>
      </c>
      <c r="O1375" s="351">
        <f>SUM(O1376:O1379)</f>
        <v>0</v>
      </c>
      <c r="P1375" s="129"/>
      <c r="Q1375" s="212">
        <f t="shared" ref="Q1375:W1375" si="269">SUM(Q1376:Q1379)</f>
        <v>0</v>
      </c>
      <c r="R1375" s="213">
        <f t="shared" si="269"/>
        <v>0</v>
      </c>
      <c r="S1375" s="213">
        <f t="shared" si="269"/>
        <v>0</v>
      </c>
      <c r="T1375" s="213">
        <f t="shared" si="269"/>
        <v>0</v>
      </c>
      <c r="U1375" s="213">
        <f t="shared" si="269"/>
        <v>0</v>
      </c>
      <c r="V1375" s="213">
        <f t="shared" si="269"/>
        <v>0</v>
      </c>
      <c r="W1375" s="351">
        <f t="shared" si="269"/>
        <v>0</v>
      </c>
      <c r="X1375" s="207">
        <f t="shared" si="255"/>
        <v>0</v>
      </c>
    </row>
    <row r="1376" spans="1:24" ht="18.600000000000001" hidden="1" thickBot="1">
      <c r="A1376" s="148">
        <v>720</v>
      </c>
      <c r="B1376" s="49"/>
      <c r="C1376" s="15">
        <v>5501</v>
      </c>
      <c r="D1376" s="39" t="s">
        <v>254</v>
      </c>
      <c r="E1376" s="378"/>
      <c r="F1376" s="380"/>
      <c r="G1376" s="130"/>
      <c r="H1376" s="130"/>
      <c r="I1376" s="130"/>
      <c r="J1376" s="128" t="str">
        <f t="shared" si="253"/>
        <v/>
      </c>
      <c r="K1376" s="129"/>
      <c r="L1376" s="347"/>
      <c r="M1376" s="139"/>
      <c r="N1376" s="209">
        <f t="shared" si="254"/>
        <v>0</v>
      </c>
      <c r="O1376" s="348">
        <f>L1376+M1376-N1376</f>
        <v>0</v>
      </c>
      <c r="P1376" s="129"/>
      <c r="Q1376" s="347"/>
      <c r="R1376" s="139"/>
      <c r="S1376" s="355">
        <f>+IF(+(L1376+M1376)&gt;=I1376,+M1376,+(+I1376-L1376))</f>
        <v>0</v>
      </c>
      <c r="T1376" s="209">
        <f>Q1376+R1376-S1376</f>
        <v>0</v>
      </c>
      <c r="U1376" s="139"/>
      <c r="V1376" s="139"/>
      <c r="W1376" s="140"/>
      <c r="X1376" s="207">
        <f t="shared" si="255"/>
        <v>0</v>
      </c>
    </row>
    <row r="1377" spans="1:24" ht="18.600000000000001" hidden="1" thickBot="1">
      <c r="A1377" s="148">
        <v>725</v>
      </c>
      <c r="B1377" s="49"/>
      <c r="C1377" s="7">
        <v>5502</v>
      </c>
      <c r="D1377" s="16" t="s">
        <v>255</v>
      </c>
      <c r="E1377" s="378"/>
      <c r="F1377" s="380"/>
      <c r="G1377" s="130"/>
      <c r="H1377" s="130"/>
      <c r="I1377" s="130"/>
      <c r="J1377" s="128" t="str">
        <f t="shared" si="253"/>
        <v/>
      </c>
      <c r="K1377" s="129"/>
      <c r="L1377" s="347"/>
      <c r="M1377" s="139"/>
      <c r="N1377" s="209">
        <f t="shared" si="254"/>
        <v>0</v>
      </c>
      <c r="O1377" s="348">
        <f>L1377+M1377-N1377</f>
        <v>0</v>
      </c>
      <c r="P1377" s="129"/>
      <c r="Q1377" s="347"/>
      <c r="R1377" s="139"/>
      <c r="S1377" s="355">
        <f>+IF(+(L1377+M1377)&gt;=I1377,+M1377,+(+I1377-L1377))</f>
        <v>0</v>
      </c>
      <c r="T1377" s="209">
        <f>Q1377+R1377-S1377</f>
        <v>0</v>
      </c>
      <c r="U1377" s="139"/>
      <c r="V1377" s="139"/>
      <c r="W1377" s="140"/>
      <c r="X1377" s="207">
        <f t="shared" si="255"/>
        <v>0</v>
      </c>
    </row>
    <row r="1378" spans="1:24" ht="18.600000000000001" hidden="1" thickBot="1">
      <c r="A1378" s="148">
        <v>730</v>
      </c>
      <c r="B1378" s="49"/>
      <c r="C1378" s="7">
        <v>5503</v>
      </c>
      <c r="D1378" s="9" t="s">
        <v>256</v>
      </c>
      <c r="E1378" s="378"/>
      <c r="F1378" s="380"/>
      <c r="G1378" s="130"/>
      <c r="H1378" s="130"/>
      <c r="I1378" s="130"/>
      <c r="J1378" s="128" t="str">
        <f t="shared" si="253"/>
        <v/>
      </c>
      <c r="K1378" s="129"/>
      <c r="L1378" s="347"/>
      <c r="M1378" s="139"/>
      <c r="N1378" s="209">
        <f t="shared" si="254"/>
        <v>0</v>
      </c>
      <c r="O1378" s="348">
        <f>L1378+M1378-N1378</f>
        <v>0</v>
      </c>
      <c r="P1378" s="129"/>
      <c r="Q1378" s="347"/>
      <c r="R1378" s="139"/>
      <c r="S1378" s="355">
        <f>+IF(+(L1378+M1378)&gt;=I1378,+M1378,+(+I1378-L1378))</f>
        <v>0</v>
      </c>
      <c r="T1378" s="209">
        <f>Q1378+R1378-S1378</f>
        <v>0</v>
      </c>
      <c r="U1378" s="139"/>
      <c r="V1378" s="139"/>
      <c r="W1378" s="140"/>
      <c r="X1378" s="207">
        <f t="shared" si="255"/>
        <v>0</v>
      </c>
    </row>
    <row r="1379" spans="1:24" ht="18.600000000000001" hidden="1" thickBot="1">
      <c r="A1379" s="148">
        <v>735</v>
      </c>
      <c r="B1379" s="49"/>
      <c r="C1379" s="7">
        <v>5504</v>
      </c>
      <c r="D1379" s="16" t="s">
        <v>257</v>
      </c>
      <c r="E1379" s="378"/>
      <c r="F1379" s="380"/>
      <c r="G1379" s="130"/>
      <c r="H1379" s="130"/>
      <c r="I1379" s="130"/>
      <c r="J1379" s="128" t="str">
        <f t="shared" si="253"/>
        <v/>
      </c>
      <c r="K1379" s="129"/>
      <c r="L1379" s="347"/>
      <c r="M1379" s="139"/>
      <c r="N1379" s="209">
        <f t="shared" si="254"/>
        <v>0</v>
      </c>
      <c r="O1379" s="348">
        <f>L1379+M1379-N1379</f>
        <v>0</v>
      </c>
      <c r="P1379" s="129"/>
      <c r="Q1379" s="347"/>
      <c r="R1379" s="139"/>
      <c r="S1379" s="355">
        <f>+IF(+(L1379+M1379)&gt;=I1379,+M1379,+(+I1379-L1379))</f>
        <v>0</v>
      </c>
      <c r="T1379" s="209">
        <f>Q1379+R1379-S1379</f>
        <v>0</v>
      </c>
      <c r="U1379" s="139"/>
      <c r="V1379" s="139"/>
      <c r="W1379" s="140"/>
      <c r="X1379" s="207">
        <f t="shared" si="255"/>
        <v>0</v>
      </c>
    </row>
    <row r="1380" spans="1:24" ht="18.600000000000001" hidden="1" thickBot="1">
      <c r="A1380" s="148">
        <v>740</v>
      </c>
      <c r="B1380" s="51">
        <v>5700</v>
      </c>
      <c r="C1380" s="731" t="s">
        <v>258</v>
      </c>
      <c r="D1380" s="732"/>
      <c r="E1380" s="425">
        <f>SUM(E1381:E1383)</f>
        <v>0</v>
      </c>
      <c r="F1380" s="423">
        <f>SUM(F1381:F1383)</f>
        <v>0</v>
      </c>
      <c r="G1380" s="359">
        <f>SUM(G1381:G1383)</f>
        <v>0</v>
      </c>
      <c r="H1380" s="359">
        <f>SUM(H1381:H1383)</f>
        <v>0</v>
      </c>
      <c r="I1380" s="359">
        <f>SUM(I1381:I1383)</f>
        <v>0</v>
      </c>
      <c r="J1380" s="128" t="str">
        <f t="shared" si="253"/>
        <v/>
      </c>
      <c r="K1380" s="129"/>
      <c r="L1380" s="227">
        <f>SUM(L1381:L1383)</f>
        <v>0</v>
      </c>
      <c r="M1380" s="228">
        <f>SUM(M1381:M1383)</f>
        <v>0</v>
      </c>
      <c r="N1380" s="360">
        <f>SUM(N1381:N1382)</f>
        <v>0</v>
      </c>
      <c r="O1380" s="361">
        <f>SUM(O1381:O1383)</f>
        <v>0</v>
      </c>
      <c r="P1380" s="129"/>
      <c r="Q1380" s="227">
        <f>SUM(Q1381:Q1383)</f>
        <v>0</v>
      </c>
      <c r="R1380" s="228">
        <f>SUM(R1381:R1383)</f>
        <v>0</v>
      </c>
      <c r="S1380" s="228">
        <f>SUM(S1381:S1383)</f>
        <v>0</v>
      </c>
      <c r="T1380" s="228">
        <f>SUM(T1381:T1383)</f>
        <v>0</v>
      </c>
      <c r="U1380" s="228">
        <f>SUM(U1381:U1383)</f>
        <v>0</v>
      </c>
      <c r="V1380" s="228">
        <f>SUM(V1381:V1382)</f>
        <v>0</v>
      </c>
      <c r="W1380" s="361">
        <f>SUM(W1381:W1383)</f>
        <v>0</v>
      </c>
      <c r="X1380" s="207">
        <f t="shared" si="255"/>
        <v>0</v>
      </c>
    </row>
    <row r="1381" spans="1:24" ht="18.600000000000001" hidden="1" thickBot="1">
      <c r="A1381" s="148">
        <v>745</v>
      </c>
      <c r="B1381" s="52"/>
      <c r="C1381" s="53">
        <v>5701</v>
      </c>
      <c r="D1381" s="54" t="s">
        <v>259</v>
      </c>
      <c r="E1381" s="426"/>
      <c r="F1381" s="424"/>
      <c r="G1381" s="362"/>
      <c r="H1381" s="362"/>
      <c r="I1381" s="130"/>
      <c r="J1381" s="128" t="str">
        <f t="shared" si="253"/>
        <v/>
      </c>
      <c r="K1381" s="129"/>
      <c r="L1381" s="363"/>
      <c r="M1381" s="364"/>
      <c r="N1381" s="231">
        <f t="shared" si="254"/>
        <v>0</v>
      </c>
      <c r="O1381" s="348">
        <f>L1381+M1381-N1381</f>
        <v>0</v>
      </c>
      <c r="P1381" s="129"/>
      <c r="Q1381" s="363"/>
      <c r="R1381" s="364"/>
      <c r="S1381" s="355">
        <f>+IF(+(L1381+M1381)&gt;=I1381,+M1381,+(+I1381-L1381))</f>
        <v>0</v>
      </c>
      <c r="T1381" s="209">
        <f>Q1381+R1381-S1381</f>
        <v>0</v>
      </c>
      <c r="U1381" s="364"/>
      <c r="V1381" s="364"/>
      <c r="W1381" s="140"/>
      <c r="X1381" s="207">
        <f t="shared" si="255"/>
        <v>0</v>
      </c>
    </row>
    <row r="1382" spans="1:24" ht="18.600000000000001" hidden="1" thickBot="1">
      <c r="A1382" s="147">
        <v>750</v>
      </c>
      <c r="B1382" s="52"/>
      <c r="C1382" s="57">
        <v>5702</v>
      </c>
      <c r="D1382" s="58" t="s">
        <v>260</v>
      </c>
      <c r="E1382" s="426"/>
      <c r="F1382" s="424"/>
      <c r="G1382" s="362"/>
      <c r="H1382" s="362"/>
      <c r="I1382" s="130"/>
      <c r="J1382" s="128" t="str">
        <f t="shared" si="253"/>
        <v/>
      </c>
      <c r="K1382" s="129"/>
      <c r="L1382" s="363"/>
      <c r="M1382" s="364"/>
      <c r="N1382" s="231">
        <f t="shared" si="254"/>
        <v>0</v>
      </c>
      <c r="O1382" s="348">
        <f>L1382+M1382-N1382</f>
        <v>0</v>
      </c>
      <c r="P1382" s="129"/>
      <c r="Q1382" s="363"/>
      <c r="R1382" s="364"/>
      <c r="S1382" s="355">
        <f>+IF(+(L1382+M1382)&gt;=I1382,+M1382,+(+I1382-L1382))</f>
        <v>0</v>
      </c>
      <c r="T1382" s="209">
        <f>Q1382+R1382-S1382</f>
        <v>0</v>
      </c>
      <c r="U1382" s="364"/>
      <c r="V1382" s="364"/>
      <c r="W1382" s="140"/>
      <c r="X1382" s="207">
        <f t="shared" si="255"/>
        <v>0</v>
      </c>
    </row>
    <row r="1383" spans="1:24" ht="18.600000000000001" hidden="1" thickBot="1">
      <c r="A1383" s="148">
        <v>755</v>
      </c>
      <c r="B1383" s="6"/>
      <c r="C1383" s="59">
        <v>4071</v>
      </c>
      <c r="D1383" s="402" t="s">
        <v>261</v>
      </c>
      <c r="E1383" s="378"/>
      <c r="F1383" s="390"/>
      <c r="G1383" s="162"/>
      <c r="H1383" s="162"/>
      <c r="I1383" s="130"/>
      <c r="J1383" s="128" t="str">
        <f t="shared" si="253"/>
        <v/>
      </c>
      <c r="K1383" s="129"/>
      <c r="L1383" s="233"/>
      <c r="M1383" s="215"/>
      <c r="N1383" s="215"/>
      <c r="O1383" s="365"/>
      <c r="P1383" s="129"/>
      <c r="Q1383" s="210"/>
      <c r="R1383" s="215"/>
      <c r="S1383" s="215"/>
      <c r="T1383" s="215"/>
      <c r="U1383" s="215"/>
      <c r="V1383" s="215"/>
      <c r="W1383" s="349"/>
      <c r="X1383" s="207">
        <f t="shared" si="255"/>
        <v>0</v>
      </c>
    </row>
    <row r="1384" spans="1:24" ht="36" hidden="1" customHeight="1">
      <c r="A1384" s="148">
        <v>760</v>
      </c>
      <c r="B1384" s="49"/>
      <c r="C1384" s="60"/>
      <c r="D1384" s="235"/>
      <c r="E1384" s="134"/>
      <c r="F1384" s="134"/>
      <c r="G1384" s="134"/>
      <c r="H1384" s="134"/>
      <c r="I1384" s="135"/>
      <c r="J1384" s="128" t="str">
        <f t="shared" si="253"/>
        <v/>
      </c>
      <c r="K1384" s="129"/>
      <c r="L1384" s="366"/>
      <c r="M1384" s="367"/>
      <c r="N1384" s="222"/>
      <c r="O1384" s="223"/>
      <c r="P1384" s="129"/>
      <c r="Q1384" s="366"/>
      <c r="R1384" s="367"/>
      <c r="S1384" s="222"/>
      <c r="T1384" s="222"/>
      <c r="U1384" s="367"/>
      <c r="V1384" s="222"/>
      <c r="W1384" s="223"/>
      <c r="X1384" s="223"/>
    </row>
    <row r="1385" spans="1:24" ht="18.600000000000001" hidden="1" thickBot="1">
      <c r="A1385" s="147">
        <v>765</v>
      </c>
      <c r="B1385" s="368">
        <v>98</v>
      </c>
      <c r="C1385" s="733" t="s">
        <v>262</v>
      </c>
      <c r="D1385" s="734"/>
      <c r="E1385" s="381"/>
      <c r="F1385" s="384"/>
      <c r="G1385" s="143"/>
      <c r="H1385" s="143"/>
      <c r="I1385" s="130"/>
      <c r="J1385" s="128" t="str">
        <f t="shared" si="253"/>
        <v/>
      </c>
      <c r="K1385" s="129"/>
      <c r="L1385" s="354"/>
      <c r="M1385" s="141"/>
      <c r="N1385" s="213">
        <f t="shared" si="254"/>
        <v>0</v>
      </c>
      <c r="O1385" s="348">
        <f>L1385+M1385-N1385</f>
        <v>0</v>
      </c>
      <c r="P1385" s="129"/>
      <c r="Q1385" s="354"/>
      <c r="R1385" s="141"/>
      <c r="S1385" s="355">
        <f>+IF(+(L1385+M1385)&gt;=I1385,+M1385,+(+I1385-L1385))</f>
        <v>0</v>
      </c>
      <c r="T1385" s="209">
        <f>Q1385+R1385-S1385</f>
        <v>0</v>
      </c>
      <c r="U1385" s="141"/>
      <c r="V1385" s="141"/>
      <c r="W1385" s="140"/>
      <c r="X1385" s="207">
        <f t="shared" si="255"/>
        <v>0</v>
      </c>
    </row>
    <row r="1386" spans="1:24" ht="16.8" hidden="1" thickBot="1">
      <c r="A1386" s="147">
        <v>775</v>
      </c>
      <c r="B1386" s="61"/>
      <c r="C1386" s="237" t="s">
        <v>263</v>
      </c>
      <c r="D1386" s="238"/>
      <c r="E1386" s="314"/>
      <c r="F1386" s="314"/>
      <c r="G1386" s="314"/>
      <c r="H1386" s="314"/>
      <c r="I1386" s="239"/>
      <c r="J1386" s="128" t="str">
        <f t="shared" si="253"/>
        <v/>
      </c>
      <c r="K1386" s="129"/>
      <c r="L1386" s="240"/>
      <c r="M1386" s="241"/>
      <c r="N1386" s="241"/>
      <c r="O1386" s="242"/>
      <c r="P1386" s="129"/>
      <c r="Q1386" s="240"/>
      <c r="R1386" s="241"/>
      <c r="S1386" s="241"/>
      <c r="T1386" s="241"/>
      <c r="U1386" s="241"/>
      <c r="V1386" s="241"/>
      <c r="W1386" s="242"/>
      <c r="X1386" s="242"/>
    </row>
    <row r="1387" spans="1:24" ht="16.8" hidden="1" thickBot="1">
      <c r="A1387" s="148">
        <v>780</v>
      </c>
      <c r="B1387" s="61"/>
      <c r="C1387" s="243" t="s">
        <v>264</v>
      </c>
      <c r="D1387" s="235"/>
      <c r="E1387" s="302"/>
      <c r="F1387" s="302"/>
      <c r="G1387" s="302"/>
      <c r="H1387" s="302"/>
      <c r="I1387" s="200"/>
      <c r="J1387" s="128" t="str">
        <f t="shared" si="253"/>
        <v/>
      </c>
      <c r="K1387" s="129"/>
      <c r="L1387" s="244"/>
      <c r="M1387" s="245"/>
      <c r="N1387" s="245"/>
      <c r="O1387" s="246"/>
      <c r="P1387" s="129"/>
      <c r="Q1387" s="244"/>
      <c r="R1387" s="245"/>
      <c r="S1387" s="245"/>
      <c r="T1387" s="245"/>
      <c r="U1387" s="245"/>
      <c r="V1387" s="245"/>
      <c r="W1387" s="246"/>
      <c r="X1387" s="246"/>
    </row>
    <row r="1388" spans="1:24" ht="16.8" hidden="1" thickBot="1">
      <c r="A1388" s="148">
        <v>785</v>
      </c>
      <c r="B1388" s="62"/>
      <c r="C1388" s="247" t="s">
        <v>265</v>
      </c>
      <c r="D1388" s="248"/>
      <c r="E1388" s="315"/>
      <c r="F1388" s="315"/>
      <c r="G1388" s="315"/>
      <c r="H1388" s="315"/>
      <c r="I1388" s="202"/>
      <c r="J1388" s="128" t="str">
        <f t="shared" si="253"/>
        <v/>
      </c>
      <c r="K1388" s="129"/>
      <c r="L1388" s="249"/>
      <c r="M1388" s="250"/>
      <c r="N1388" s="250"/>
      <c r="O1388" s="251"/>
      <c r="P1388" s="129"/>
      <c r="Q1388" s="249"/>
      <c r="R1388" s="250"/>
      <c r="S1388" s="250"/>
      <c r="T1388" s="250"/>
      <c r="U1388" s="250"/>
      <c r="V1388" s="250"/>
      <c r="W1388" s="251"/>
      <c r="X1388" s="251"/>
    </row>
    <row r="1389" spans="1:24" ht="18.600000000000001" thickBot="1">
      <c r="A1389" s="148">
        <v>790</v>
      </c>
      <c r="B1389" s="63"/>
      <c r="C1389" s="32" t="s">
        <v>484</v>
      </c>
      <c r="D1389" s="64" t="s">
        <v>266</v>
      </c>
      <c r="E1389" s="165">
        <f>SUM(E1277,E1280,E1286,E1292,E1293,E1311,E1315,E1321,E1324,E1325,E1326,E1327,E1328,E1335,E1342,E1343,E1344,E1345,E1352,E1356,E1357,E1358,E1359,E1362,E1363,E1371,E1374,E1375,E1380)+E1385</f>
        <v>0</v>
      </c>
      <c r="F1389" s="165">
        <f>SUM(F1277,F1280,F1286,F1292,F1293,F1311,F1315,F1321,F1324,F1325,F1326,F1327,F1328,F1335,F1342,F1343,F1344,F1345,F1352,F1356,F1357,F1358,F1359,F1362,F1363,F1371,F1374,F1375,F1380)+F1385</f>
        <v>294125</v>
      </c>
      <c r="G1389" s="165">
        <f>SUM(G1277,G1280,G1286,G1292,G1293,G1311,G1315,G1321,G1324,G1325,G1326,G1327,G1328,G1335,G1342,G1343,G1344,G1345,G1352,G1356,G1357,G1358,G1359,G1362,G1363,G1371,G1374,G1375,G1380)+G1385</f>
        <v>105430</v>
      </c>
      <c r="H1389" s="165">
        <f>SUM(H1277,H1280,H1286,H1292,H1293,H1311,H1315,H1321,H1324,H1325,H1326,H1327,H1328,H1335,H1342,H1343,H1344,H1345,H1352,H1356,H1357,H1358,H1359,H1362,H1363,H1371,H1374,H1375,H1380)+H1385</f>
        <v>96410</v>
      </c>
      <c r="I1389" s="165">
        <f>SUM(I1277,I1280,I1286,I1292,I1293,I1311,I1315,I1321,I1324,I1325,I1326,I1327,I1328,I1335,I1342,I1343,I1344,I1345,I1352,I1356,I1357,I1358,I1359,I1362,I1363,I1371,I1374,I1375,I1380)+I1385</f>
        <v>95930</v>
      </c>
      <c r="J1389" s="128">
        <f t="shared" si="253"/>
        <v>1</v>
      </c>
      <c r="K1389" s="369" t="str">
        <f>LEFT(C1274,1)</f>
        <v/>
      </c>
      <c r="L1389" s="165">
        <f>SUM(L1277,L1280,L1286,L1292,L1293,L1311,L1315,L1321,L1324,L1325,L1326,L1327,L1328,L1335,L1342,L1343,L1344,L1345,L1352,L1356,L1357,L1358,L1359,L1362,L1363,L1371,L1374,L1375,L1380)+L1385</f>
        <v>0</v>
      </c>
      <c r="M1389" s="165">
        <f>SUM(M1277,M1280,M1286,M1292,M1293,M1311,M1315,M1321,M1324,M1325,M1326,M1327,M1328,M1335,M1342,M1343,M1344,M1345,M1352,M1356,M1357,M1358,M1359,M1362,M1363,M1371,M1374,M1375,M1380)+M1385</f>
        <v>0</v>
      </c>
      <c r="N1389" s="165">
        <f>SUM(N1277,N1280,N1286,N1292,N1293,N1311,N1315,N1321,N1324,N1325,N1326,N1327,N1328,N1335,N1342,N1343,N1344,N1345,N1352,N1356,N1357,N1358,N1359,N1362,N1363,N1371,N1374,N1375,N1380)+N1385</f>
        <v>95930</v>
      </c>
      <c r="O1389" s="165">
        <f>SUM(O1277,O1280,O1286,O1292,O1293,O1311,O1315,O1321,O1324,O1325,O1326,O1327,O1328,O1335,O1342,O1343,O1344,O1345,O1352,O1356,O1357,O1358,O1359,O1362,O1363,O1371,O1374,O1375,O1380)+O1385</f>
        <v>-95930</v>
      </c>
      <c r="P1389" s="103"/>
      <c r="Q1389" s="165">
        <f t="shared" ref="Q1389:V1389" si="270">SUM(Q1277,Q1280,Q1286,Q1292,Q1293,Q1311,Q1315,Q1321,Q1324,Q1325,Q1326,Q1327,Q1328,Q1335,Q1342,Q1343,Q1344,Q1345,Q1352,Q1356,Q1357,Q1358,Q1359,Q1362,Q1363,Q1371,Q1374,Q1375,Q1380)+Q1385</f>
        <v>0</v>
      </c>
      <c r="R1389" s="165">
        <f t="shared" si="270"/>
        <v>0</v>
      </c>
      <c r="S1389" s="165">
        <f t="shared" si="270"/>
        <v>76130</v>
      </c>
      <c r="T1389" s="165">
        <f t="shared" si="270"/>
        <v>-76130</v>
      </c>
      <c r="U1389" s="165">
        <f t="shared" si="270"/>
        <v>0</v>
      </c>
      <c r="V1389" s="165">
        <f t="shared" si="270"/>
        <v>0</v>
      </c>
      <c r="W1389" s="165">
        <f>SUM(W1277,W1280,W1286,W1292,W1293,W1311,W1315,W1321,W1324,W1325,W1326,W1327,W1328,W1335,W1342,W1343,W1344,W1345,W1352,W1356,W1357,W1358,W1359,W1362,W1363,W1371,W1374,W1375,W1380)+W1385</f>
        <v>0</v>
      </c>
      <c r="X1389" s="207">
        <f>T1389-U1389-V1389-W1389</f>
        <v>-76130</v>
      </c>
    </row>
    <row r="1390" spans="1:24">
      <c r="A1390" s="148">
        <v>795</v>
      </c>
      <c r="B1390" s="617" t="s">
        <v>809</v>
      </c>
      <c r="C1390" s="65"/>
      <c r="H1390" s="96"/>
      <c r="I1390" s="100"/>
      <c r="J1390" s="102">
        <f>J1389</f>
        <v>1</v>
      </c>
      <c r="P1390" s="321"/>
      <c r="X1390" s="321"/>
    </row>
    <row r="1391" spans="1:24">
      <c r="A1391" s="147">
        <v>805</v>
      </c>
      <c r="B1391" s="311"/>
      <c r="C1391" s="311"/>
      <c r="D1391" s="312"/>
      <c r="E1391" s="311"/>
      <c r="F1391" s="311"/>
      <c r="G1391" s="311"/>
      <c r="H1391" s="311"/>
      <c r="I1391" s="313"/>
      <c r="J1391" s="102">
        <f>J1389</f>
        <v>1</v>
      </c>
      <c r="L1391" s="311"/>
      <c r="M1391" s="311"/>
      <c r="N1391" s="313"/>
      <c r="O1391" s="313"/>
      <c r="P1391" s="313"/>
      <c r="Q1391" s="311"/>
      <c r="R1391" s="311"/>
      <c r="S1391" s="313"/>
      <c r="T1391" s="313"/>
      <c r="U1391" s="311"/>
      <c r="V1391" s="313"/>
      <c r="W1391" s="313"/>
      <c r="X1391" s="313"/>
    </row>
    <row r="1392" spans="1:24">
      <c r="A1392" s="148">
        <v>810</v>
      </c>
      <c r="E1392" s="167"/>
      <c r="F1392" s="167"/>
      <c r="G1392" s="167"/>
      <c r="H1392" s="167"/>
      <c r="I1392" s="173"/>
      <c r="J1392" s="102">
        <f>(IF($E1522&lt;&gt;0,$J$2,IF($I1522&lt;&gt;0,$J$2,"")))</f>
        <v>1</v>
      </c>
      <c r="L1392" s="167"/>
      <c r="M1392" s="167"/>
      <c r="N1392" s="173"/>
      <c r="O1392" s="173"/>
      <c r="P1392" s="173"/>
      <c r="Q1392" s="167"/>
      <c r="R1392" s="167"/>
      <c r="S1392" s="173"/>
      <c r="T1392" s="173"/>
      <c r="U1392" s="167"/>
      <c r="V1392" s="173"/>
      <c r="W1392" s="173"/>
      <c r="X1392" s="321"/>
    </row>
    <row r="1393" spans="1:24">
      <c r="A1393" s="148">
        <v>815</v>
      </c>
      <c r="C1393" s="108"/>
      <c r="D1393" s="109"/>
      <c r="E1393" s="167"/>
      <c r="F1393" s="167"/>
      <c r="G1393" s="167"/>
      <c r="H1393" s="167"/>
      <c r="I1393" s="173"/>
      <c r="J1393" s="102">
        <f>(IF($E1522&lt;&gt;0,$J$2,IF($I1522&lt;&gt;0,$J$2,"")))</f>
        <v>1</v>
      </c>
      <c r="L1393" s="167"/>
      <c r="M1393" s="167"/>
      <c r="N1393" s="173"/>
      <c r="O1393" s="173"/>
      <c r="P1393" s="173"/>
      <c r="Q1393" s="167"/>
      <c r="R1393" s="167"/>
      <c r="S1393" s="173"/>
      <c r="T1393" s="173"/>
      <c r="U1393" s="167"/>
      <c r="V1393" s="173"/>
      <c r="W1393" s="173"/>
      <c r="X1393" s="321"/>
    </row>
    <row r="1394" spans="1:24">
      <c r="A1394" s="154">
        <v>525</v>
      </c>
      <c r="B1394" s="750" t="str">
        <f>$B$7</f>
        <v>ПРОГНОЗА ЗА ПЕРИОДА 2015-2017 г. НА ПОСТЪПЛЕНИЯТА ОТ МЕСТНИ ПРИХОДИ  И НА РАЗХОДИТЕ ЗА МЕСТНИ ДЕЙНОСТИ</v>
      </c>
      <c r="C1394" s="751"/>
      <c r="D1394" s="751"/>
      <c r="E1394" s="167"/>
      <c r="F1394" s="167"/>
      <c r="G1394" s="167"/>
      <c r="H1394" s="167"/>
      <c r="I1394" s="173"/>
      <c r="J1394" s="102">
        <f>(IF($E1522&lt;&gt;0,$J$2,IF($I1522&lt;&gt;0,$J$2,"")))</f>
        <v>1</v>
      </c>
      <c r="L1394" s="167"/>
      <c r="M1394" s="167"/>
      <c r="N1394" s="173"/>
      <c r="O1394" s="173"/>
      <c r="P1394" s="173"/>
      <c r="Q1394" s="167"/>
      <c r="R1394" s="167"/>
      <c r="S1394" s="173"/>
      <c r="T1394" s="173"/>
      <c r="U1394" s="167"/>
      <c r="V1394" s="173"/>
      <c r="W1394" s="173"/>
      <c r="X1394" s="321"/>
    </row>
    <row r="1395" spans="1:24">
      <c r="A1395" s="147">
        <v>820</v>
      </c>
      <c r="C1395" s="108"/>
      <c r="D1395" s="109"/>
      <c r="E1395" s="168" t="s">
        <v>1663</v>
      </c>
      <c r="F1395" s="168" t="s">
        <v>770</v>
      </c>
      <c r="G1395" s="167"/>
      <c r="H1395" s="167"/>
      <c r="I1395" s="173"/>
      <c r="J1395" s="102">
        <f>(IF($E1522&lt;&gt;0,$J$2,IF($I1522&lt;&gt;0,$J$2,"")))</f>
        <v>1</v>
      </c>
      <c r="L1395" s="167"/>
      <c r="M1395" s="167"/>
      <c r="N1395" s="173"/>
      <c r="O1395" s="173"/>
      <c r="P1395" s="173"/>
      <c r="Q1395" s="167"/>
      <c r="R1395" s="167"/>
      <c r="S1395" s="173"/>
      <c r="T1395" s="173"/>
      <c r="U1395" s="167"/>
      <c r="V1395" s="173"/>
      <c r="W1395" s="173"/>
      <c r="X1395" s="321"/>
    </row>
    <row r="1396" spans="1:24">
      <c r="A1396" s="148">
        <v>821</v>
      </c>
      <c r="B1396" s="752" t="str">
        <f>$B$9</f>
        <v xml:space="preserve">       ОБЩИНА  МАДЖАРОВО</v>
      </c>
      <c r="C1396" s="751"/>
      <c r="D1396" s="751"/>
      <c r="E1396" s="169">
        <f>$E$9</f>
        <v>41640</v>
      </c>
      <c r="F1396" s="170">
        <f>$F$9</f>
        <v>43100</v>
      </c>
      <c r="G1396" s="167"/>
      <c r="H1396" s="167"/>
      <c r="I1396" s="173"/>
      <c r="J1396" s="102">
        <f>(IF($E1522&lt;&gt;0,$J$2,IF($I1522&lt;&gt;0,$J$2,"")))</f>
        <v>1</v>
      </c>
      <c r="L1396" s="167"/>
      <c r="M1396" s="167"/>
      <c r="N1396" s="173"/>
      <c r="O1396" s="173"/>
      <c r="P1396" s="173"/>
      <c r="Q1396" s="167"/>
      <c r="R1396" s="167"/>
      <c r="S1396" s="173"/>
      <c r="T1396" s="173"/>
      <c r="U1396" s="167"/>
      <c r="V1396" s="173"/>
      <c r="W1396" s="173"/>
      <c r="X1396" s="321"/>
    </row>
    <row r="1397" spans="1:24">
      <c r="A1397" s="148">
        <v>822</v>
      </c>
      <c r="B1397" s="111" t="str">
        <f>$B$10</f>
        <v>(наименование на разпоредителя с бюджет)</v>
      </c>
      <c r="E1397" s="167"/>
      <c r="F1397" s="171">
        <f>$F$10</f>
        <v>2017</v>
      </c>
      <c r="G1397" s="167"/>
      <c r="H1397" s="167"/>
      <c r="I1397" s="173"/>
      <c r="J1397" s="102">
        <f>(IF($E1522&lt;&gt;0,$J$2,IF($I1522&lt;&gt;0,$J$2,"")))</f>
        <v>1</v>
      </c>
      <c r="L1397" s="167"/>
      <c r="M1397" s="167"/>
      <c r="N1397" s="173"/>
      <c r="O1397" s="173"/>
      <c r="P1397" s="173"/>
      <c r="Q1397" s="167"/>
      <c r="R1397" s="167"/>
      <c r="S1397" s="173"/>
      <c r="T1397" s="173"/>
      <c r="U1397" s="167"/>
      <c r="V1397" s="173"/>
      <c r="W1397" s="173"/>
      <c r="X1397" s="321"/>
    </row>
    <row r="1398" spans="1:24" ht="16.2" thickBot="1">
      <c r="A1398" s="148">
        <v>823</v>
      </c>
      <c r="B1398" s="111"/>
      <c r="E1398" s="172"/>
      <c r="F1398" s="167"/>
      <c r="G1398" s="167"/>
      <c r="H1398" s="167"/>
      <c r="I1398" s="173"/>
      <c r="J1398" s="102">
        <f>(IF($E1522&lt;&gt;0,$J$2,IF($I1522&lt;&gt;0,$J$2,"")))</f>
        <v>1</v>
      </c>
      <c r="L1398" s="167"/>
      <c r="M1398" s="167"/>
      <c r="N1398" s="173"/>
      <c r="O1398" s="173"/>
      <c r="P1398" s="173"/>
      <c r="Q1398" s="167"/>
      <c r="R1398" s="167"/>
      <c r="S1398" s="173"/>
      <c r="T1398" s="173"/>
      <c r="U1398" s="167"/>
      <c r="V1398" s="173"/>
      <c r="W1398" s="173"/>
      <c r="X1398" s="321"/>
    </row>
    <row r="1399" spans="1:24" ht="16.8" thickTop="1" thickBot="1">
      <c r="A1399" s="148">
        <v>825</v>
      </c>
      <c r="B1399" s="752" t="str">
        <f>$B$12</f>
        <v>Маджарово</v>
      </c>
      <c r="C1399" s="751"/>
      <c r="D1399" s="751"/>
      <c r="E1399" s="167" t="s">
        <v>1664</v>
      </c>
      <c r="F1399" s="174" t="str">
        <f>$F$12</f>
        <v>7604</v>
      </c>
      <c r="G1399" s="167"/>
      <c r="H1399" s="167"/>
      <c r="I1399" s="173"/>
      <c r="J1399" s="102">
        <f>(IF($E1522&lt;&gt;0,$J$2,IF($I1522&lt;&gt;0,$J$2,"")))</f>
        <v>1</v>
      </c>
      <c r="L1399" s="167"/>
      <c r="M1399" s="167"/>
      <c r="N1399" s="173"/>
      <c r="O1399" s="173"/>
      <c r="P1399" s="173"/>
      <c r="Q1399" s="167"/>
      <c r="R1399" s="167"/>
      <c r="S1399" s="173"/>
      <c r="T1399" s="173"/>
      <c r="U1399" s="167"/>
      <c r="V1399" s="173"/>
      <c r="W1399" s="173"/>
      <c r="X1399" s="321"/>
    </row>
    <row r="1400" spans="1:24" ht="16.2" thickTop="1">
      <c r="A1400" s="148"/>
      <c r="B1400" s="111" t="str">
        <f>$B$13</f>
        <v>(наименование на първостепенния разпоредител с бюджет)</v>
      </c>
      <c r="E1400" s="172" t="s">
        <v>1665</v>
      </c>
      <c r="F1400" s="167"/>
      <c r="G1400" s="167"/>
      <c r="H1400" s="167"/>
      <c r="I1400" s="173"/>
      <c r="J1400" s="102">
        <f>(IF($E1522&lt;&gt;0,$J$2,IF($I1522&lt;&gt;0,$J$2,"")))</f>
        <v>1</v>
      </c>
      <c r="L1400" s="167"/>
      <c r="M1400" s="167"/>
      <c r="N1400" s="173"/>
      <c r="O1400" s="173"/>
      <c r="P1400" s="173"/>
      <c r="Q1400" s="167"/>
      <c r="R1400" s="167"/>
      <c r="S1400" s="173"/>
      <c r="T1400" s="173"/>
      <c r="U1400" s="167"/>
      <c r="V1400" s="173"/>
      <c r="W1400" s="173"/>
      <c r="X1400" s="321"/>
    </row>
    <row r="1401" spans="1:24">
      <c r="A1401" s="148"/>
      <c r="B1401" s="111"/>
      <c r="D1401" s="166"/>
      <c r="E1401" s="166"/>
      <c r="F1401" s="166"/>
      <c r="G1401" s="166"/>
      <c r="H1401" s="166"/>
      <c r="I1401" s="302"/>
      <c r="J1401" s="102">
        <f>(IF($E1522&lt;&gt;0,$J$2,IF($I1522&lt;&gt;0,$J$2,"")))</f>
        <v>1</v>
      </c>
      <c r="L1401" s="167"/>
      <c r="M1401" s="167"/>
      <c r="N1401" s="173"/>
      <c r="O1401" s="173"/>
      <c r="P1401" s="173"/>
      <c r="Q1401" s="167"/>
      <c r="R1401" s="167"/>
      <c r="S1401" s="173"/>
      <c r="T1401" s="173"/>
      <c r="U1401" s="167"/>
      <c r="V1401" s="173"/>
      <c r="W1401" s="173"/>
      <c r="X1401" s="321"/>
    </row>
    <row r="1402" spans="1:24" ht="16.8" thickBot="1">
      <c r="A1402" s="148"/>
      <c r="C1402" s="108"/>
      <c r="D1402" s="109"/>
      <c r="E1402" s="167"/>
      <c r="F1402" s="172"/>
      <c r="G1402" s="172"/>
      <c r="H1402" s="172"/>
      <c r="I1402" s="176" t="s">
        <v>1666</v>
      </c>
      <c r="J1402" s="102">
        <f>(IF($E1522&lt;&gt;0,$J$2,IF($I1522&lt;&gt;0,$J$2,"")))</f>
        <v>1</v>
      </c>
      <c r="L1402" s="175" t="s">
        <v>993</v>
      </c>
      <c r="M1402" s="167"/>
      <c r="N1402" s="173"/>
      <c r="O1402" s="176" t="s">
        <v>1666</v>
      </c>
      <c r="P1402" s="173"/>
      <c r="Q1402" s="175" t="s">
        <v>994</v>
      </c>
      <c r="R1402" s="167"/>
      <c r="S1402" s="173"/>
      <c r="T1402" s="176" t="s">
        <v>1666</v>
      </c>
      <c r="U1402" s="167"/>
      <c r="V1402" s="173"/>
      <c r="W1402" s="176" t="s">
        <v>1666</v>
      </c>
      <c r="X1402" s="321"/>
    </row>
    <row r="1403" spans="1:24" ht="18.600000000000001" thickBot="1">
      <c r="A1403" s="148"/>
      <c r="B1403" s="602"/>
      <c r="C1403" s="316"/>
      <c r="D1403" s="593" t="s">
        <v>806</v>
      </c>
      <c r="E1403" s="642" t="s">
        <v>807</v>
      </c>
      <c r="F1403" s="642" t="s">
        <v>771</v>
      </c>
      <c r="G1403" s="643" t="s">
        <v>772</v>
      </c>
      <c r="H1403" s="664" t="s">
        <v>773</v>
      </c>
      <c r="I1403" s="643" t="s">
        <v>773</v>
      </c>
      <c r="J1403" s="102">
        <f>(IF($E1522&lt;&gt;0,$J$2,IF($I1522&lt;&gt;0,$J$2,"")))</f>
        <v>1</v>
      </c>
      <c r="L1403" s="753" t="s">
        <v>689</v>
      </c>
      <c r="M1403" s="753" t="s">
        <v>690</v>
      </c>
      <c r="N1403" s="743" t="s">
        <v>691</v>
      </c>
      <c r="O1403" s="743" t="s">
        <v>995</v>
      </c>
      <c r="P1403" s="103"/>
      <c r="Q1403" s="743" t="s">
        <v>692</v>
      </c>
      <c r="R1403" s="743" t="s">
        <v>693</v>
      </c>
      <c r="S1403" s="743" t="s">
        <v>715</v>
      </c>
      <c r="T1403" s="743" t="s">
        <v>996</v>
      </c>
      <c r="U1403" s="329" t="s">
        <v>997</v>
      </c>
      <c r="V1403" s="330"/>
      <c r="W1403" s="331"/>
      <c r="X1403" s="726"/>
    </row>
    <row r="1404" spans="1:24" ht="55.95" customHeight="1" thickBot="1">
      <c r="A1404" s="148"/>
      <c r="B1404" s="71" t="s">
        <v>860</v>
      </c>
      <c r="C1404" s="72" t="s">
        <v>1669</v>
      </c>
      <c r="D1404" s="603" t="s">
        <v>301</v>
      </c>
      <c r="E1404" s="644">
        <v>2013</v>
      </c>
      <c r="F1404" s="709">
        <v>2014</v>
      </c>
      <c r="G1404" s="709">
        <v>2015</v>
      </c>
      <c r="H1404" s="709">
        <v>2016</v>
      </c>
      <c r="I1404" s="709">
        <v>2017</v>
      </c>
      <c r="J1404" s="102">
        <f>(IF($E1522&lt;&gt;0,$J$2,IF($I1522&lt;&gt;0,$J$2,"")))</f>
        <v>1</v>
      </c>
      <c r="L1404" s="754"/>
      <c r="M1404" s="755"/>
      <c r="N1404" s="754"/>
      <c r="O1404" s="755"/>
      <c r="P1404" s="103"/>
      <c r="Q1404" s="744"/>
      <c r="R1404" s="744"/>
      <c r="S1404" s="744"/>
      <c r="T1404" s="744"/>
      <c r="U1404" s="332">
        <v>2014</v>
      </c>
      <c r="V1404" s="332">
        <v>2015</v>
      </c>
      <c r="W1404" s="332" t="s">
        <v>1214</v>
      </c>
      <c r="X1404" s="333" t="s">
        <v>998</v>
      </c>
    </row>
    <row r="1405" spans="1:24" ht="69" customHeight="1" thickBot="1">
      <c r="A1405" s="148"/>
      <c r="B1405" s="594"/>
      <c r="C1405" s="316"/>
      <c r="D1405" s="188" t="s">
        <v>487</v>
      </c>
      <c r="E1405" s="189"/>
      <c r="F1405" s="189"/>
      <c r="G1405" s="189"/>
      <c r="H1405" s="189"/>
      <c r="I1405" s="439"/>
      <c r="J1405" s="102">
        <f>(IF($E1522&lt;&gt;0,$J$2,IF($I1522&lt;&gt;0,$J$2,"")))</f>
        <v>1</v>
      </c>
      <c r="L1405" s="190" t="s">
        <v>999</v>
      </c>
      <c r="M1405" s="190" t="s">
        <v>1000</v>
      </c>
      <c r="N1405" s="191" t="s">
        <v>1001</v>
      </c>
      <c r="O1405" s="191" t="s">
        <v>1002</v>
      </c>
      <c r="P1405" s="103"/>
      <c r="Q1405" s="592" t="s">
        <v>1003</v>
      </c>
      <c r="R1405" s="592" t="s">
        <v>1004</v>
      </c>
      <c r="S1405" s="592" t="s">
        <v>1005</v>
      </c>
      <c r="T1405" s="592" t="s">
        <v>1006</v>
      </c>
      <c r="U1405" s="592" t="s">
        <v>269</v>
      </c>
      <c r="V1405" s="592" t="s">
        <v>270</v>
      </c>
      <c r="W1405" s="592" t="s">
        <v>271</v>
      </c>
      <c r="X1405" s="334" t="s">
        <v>272</v>
      </c>
    </row>
    <row r="1406" spans="1:24" ht="121.8">
      <c r="A1406" s="148"/>
      <c r="B1406" s="121"/>
      <c r="C1406" s="655">
        <v>703</v>
      </c>
      <c r="D1406" s="656" t="s">
        <v>804</v>
      </c>
      <c r="E1406" s="285"/>
      <c r="F1406" s="285"/>
      <c r="G1406" s="285"/>
      <c r="H1406" s="285"/>
      <c r="I1406" s="196"/>
      <c r="J1406" s="102">
        <f>(IF($E1522&lt;&gt;0,$J$2,IF($I1522&lt;&gt;0,$J$2,"")))</f>
        <v>1</v>
      </c>
      <c r="L1406" s="335" t="s">
        <v>273</v>
      </c>
      <c r="M1406" s="335" t="s">
        <v>273</v>
      </c>
      <c r="N1406" s="335" t="s">
        <v>274</v>
      </c>
      <c r="O1406" s="335" t="s">
        <v>275</v>
      </c>
      <c r="P1406" s="103"/>
      <c r="Q1406" s="335" t="s">
        <v>273</v>
      </c>
      <c r="R1406" s="335" t="s">
        <v>273</v>
      </c>
      <c r="S1406" s="335" t="s">
        <v>302</v>
      </c>
      <c r="T1406" s="335" t="s">
        <v>277</v>
      </c>
      <c r="U1406" s="335" t="s">
        <v>273</v>
      </c>
      <c r="V1406" s="335" t="s">
        <v>273</v>
      </c>
      <c r="W1406" s="335" t="s">
        <v>273</v>
      </c>
      <c r="X1406" s="199" t="s">
        <v>278</v>
      </c>
    </row>
    <row r="1407" spans="1:24" ht="17.399999999999999">
      <c r="A1407" s="148"/>
      <c r="B1407" s="657"/>
      <c r="C1407" s="122"/>
      <c r="D1407" s="658"/>
      <c r="E1407" s="285"/>
      <c r="F1407" s="285"/>
      <c r="G1407" s="285"/>
      <c r="H1407" s="285"/>
      <c r="I1407" s="196"/>
      <c r="J1407" s="102">
        <f>(IF($E1522&lt;&gt;0,$J$2,IF($I1522&lt;&gt;0,$J$2,"")))</f>
        <v>1</v>
      </c>
      <c r="L1407" s="336"/>
      <c r="M1407" s="336"/>
      <c r="N1407" s="246"/>
      <c r="O1407" s="337"/>
      <c r="P1407" s="103"/>
      <c r="Q1407" s="336"/>
      <c r="R1407" s="336"/>
      <c r="S1407" s="246"/>
      <c r="T1407" s="337"/>
      <c r="U1407" s="336"/>
      <c r="V1407" s="246"/>
      <c r="W1407" s="337"/>
      <c r="X1407" s="338"/>
    </row>
    <row r="1408" spans="1:24" ht="18">
      <c r="A1408" s="148"/>
      <c r="B1408" s="339"/>
      <c r="C1408" s="122"/>
      <c r="D1408" s="659" t="str">
        <f ca="1">IF(ISBLANK(INDIRECT(CONCATENATE("$C",ROW()-2)))=TRUE,"Изберете група",IF(ISERROR(VLOOKUP(INDIRECT(CONCATENATE("$C",ROW()-2)),Groups!$A$1:$B$26,2,FALSE))=TRUE,"НЕВАЛИДЕН КОД НА ГРУПА",VLOOKUP(INDIRECT(CONCATENATE("$C",ROW()-2)),Groups!$A$1:$B$26,2,FALSE)))</f>
        <v>Култура</v>
      </c>
      <c r="E1408" s="285"/>
      <c r="F1408" s="285"/>
      <c r="G1408" s="285"/>
      <c r="H1408" s="285"/>
      <c r="I1408" s="196"/>
      <c r="J1408" s="102">
        <f>(IF($E1522&lt;&gt;0,$J$2,IF($I1522&lt;&gt;0,$J$2,"")))</f>
        <v>1</v>
      </c>
      <c r="L1408" s="336"/>
      <c r="M1408" s="336"/>
      <c r="N1408" s="246"/>
      <c r="O1408" s="340">
        <f>SUMIF(O1411:O1412,"&lt;0")+SUMIF(O1414:O1418,"&lt;0")+SUMIF(O1420:O1425,"&lt;0")+SUMIF(O1427:O1443,"&lt;0")+SUMIF(O1449:O1453,"&lt;0")+SUMIF(O1455:O1460,"&lt;0")+SUMIF(O1462:O1467,"&lt;0")+SUMIF(O1475:O1476,"&lt;0")+SUMIF(O1479:O1484,"&lt;0")+SUMIF(O1486:O1491,"&lt;0")+SUMIF(O1495,"&lt;0")+SUMIF(O1497:O1503,"&lt;0")+SUMIF(O1505:O1507,"&lt;0")+SUMIF(O1509:O1512,"&lt;0")+SUMIF(O1514:O1515,"&lt;0")+SUMIF(O1518,"&lt;0")</f>
        <v>-9600</v>
      </c>
      <c r="P1408" s="103"/>
      <c r="Q1408" s="336"/>
      <c r="R1408" s="336"/>
      <c r="S1408" s="246"/>
      <c r="T1408" s="340">
        <f>SUMIF(T1411:T1412,"&lt;0")+SUMIF(T1414:T1418,"&lt;0")+SUMIF(T1420:T1425,"&lt;0")+SUMIF(T1427:T1443,"&lt;0")+SUMIF(T1449:T1453,"&lt;0")+SUMIF(T1455:T1460,"&lt;0")+SUMIF(T1462:T1467,"&lt;0")+SUMIF(T1475:T1476,"&lt;0")+SUMIF(T1479:T1484,"&lt;0")+SUMIF(T1486:T1491,"&lt;0")+SUMIF(T1495,"&lt;0")+SUMIF(T1497:T1503,"&lt;0")+SUMIF(T1505:T1507,"&lt;0")+SUMIF(T1509:T1512,"&lt;0")+SUMIF(T1514:T1515,"&lt;0")+SUMIF(T1518,"&lt;0")</f>
        <v>-9600</v>
      </c>
      <c r="U1408" s="336"/>
      <c r="V1408" s="246"/>
      <c r="W1408" s="337"/>
      <c r="X1408" s="201"/>
    </row>
    <row r="1409" spans="1:24" ht="18.600000000000001" thickBot="1">
      <c r="A1409" s="148"/>
      <c r="B1409" s="259"/>
      <c r="C1409" s="122"/>
      <c r="D1409" s="185" t="s">
        <v>805</v>
      </c>
      <c r="E1409" s="285"/>
      <c r="F1409" s="285"/>
      <c r="G1409" s="285"/>
      <c r="H1409" s="285"/>
      <c r="I1409" s="196"/>
      <c r="J1409" s="102">
        <f>(IF($E1522&lt;&gt;0,$J$2,IF($I1522&lt;&gt;0,$J$2,"")))</f>
        <v>1</v>
      </c>
      <c r="L1409" s="336"/>
      <c r="M1409" s="336"/>
      <c r="N1409" s="246"/>
      <c r="O1409" s="337"/>
      <c r="P1409" s="103"/>
      <c r="Q1409" s="336"/>
      <c r="R1409" s="336"/>
      <c r="S1409" s="246"/>
      <c r="T1409" s="337"/>
      <c r="U1409" s="336"/>
      <c r="V1409" s="246"/>
      <c r="W1409" s="337"/>
      <c r="X1409" s="203"/>
    </row>
    <row r="1410" spans="1:24" ht="18.600000000000001" hidden="1" thickBot="1">
      <c r="A1410" s="148"/>
      <c r="B1410" s="34">
        <v>100</v>
      </c>
      <c r="C1410" s="745" t="s">
        <v>489</v>
      </c>
      <c r="D1410" s="746"/>
      <c r="E1410" s="406">
        <f>SUM(E1411:E1412)</f>
        <v>0</v>
      </c>
      <c r="F1410" s="421">
        <f>SUM(F1411:F1412)</f>
        <v>0</v>
      </c>
      <c r="G1410" s="341">
        <f>SUM(G1411:G1412)</f>
        <v>0</v>
      </c>
      <c r="H1410" s="341">
        <f>SUM(H1411:H1412)</f>
        <v>0</v>
      </c>
      <c r="I1410" s="341">
        <f>SUM(I1411:I1412)</f>
        <v>0</v>
      </c>
      <c r="J1410" s="128" t="str">
        <f t="shared" ref="J1410:J1473" si="271">(IF($E1410&lt;&gt;0,$J$2,IF($I1410&lt;&gt;0,$J$2,"")))</f>
        <v/>
      </c>
      <c r="K1410" s="129"/>
      <c r="L1410" s="204">
        <f>SUM(L1411:L1412)</f>
        <v>0</v>
      </c>
      <c r="M1410" s="205">
        <f>SUM(M1411:M1412)</f>
        <v>0</v>
      </c>
      <c r="N1410" s="342">
        <f>SUM(N1411:N1412)</f>
        <v>0</v>
      </c>
      <c r="O1410" s="343">
        <f>SUM(O1411:O1412)</f>
        <v>0</v>
      </c>
      <c r="P1410" s="129"/>
      <c r="Q1410" s="206"/>
      <c r="R1410" s="344"/>
      <c r="S1410" s="345"/>
      <c r="T1410" s="344"/>
      <c r="U1410" s="344"/>
      <c r="V1410" s="344"/>
      <c r="W1410" s="346"/>
      <c r="X1410" s="207">
        <f>T1410-U1410-V1410-W1410</f>
        <v>0</v>
      </c>
    </row>
    <row r="1411" spans="1:24" ht="18.600000000000001" hidden="1" thickBot="1">
      <c r="A1411" s="148"/>
      <c r="B1411" s="11"/>
      <c r="C1411" s="15">
        <v>101</v>
      </c>
      <c r="D1411" s="8" t="s">
        <v>490</v>
      </c>
      <c r="E1411" s="378"/>
      <c r="F1411" s="380"/>
      <c r="G1411" s="130"/>
      <c r="H1411" s="130"/>
      <c r="I1411" s="130"/>
      <c r="J1411" s="128" t="str">
        <f t="shared" si="271"/>
        <v/>
      </c>
      <c r="K1411" s="129"/>
      <c r="L1411" s="347"/>
      <c r="M1411" s="139"/>
      <c r="N1411" s="209">
        <f>I1411</f>
        <v>0</v>
      </c>
      <c r="O1411" s="348">
        <f>L1411+M1411-N1411</f>
        <v>0</v>
      </c>
      <c r="P1411" s="129"/>
      <c r="Q1411" s="210"/>
      <c r="R1411" s="215"/>
      <c r="S1411" s="215"/>
      <c r="T1411" s="215"/>
      <c r="U1411" s="215"/>
      <c r="V1411" s="215"/>
      <c r="W1411" s="349"/>
      <c r="X1411" s="207">
        <f t="shared" ref="X1411:X1474" si="272">T1411-U1411-V1411-W1411</f>
        <v>0</v>
      </c>
    </row>
    <row r="1412" spans="1:24" ht="36" hidden="1" customHeight="1" thickBot="1">
      <c r="A1412" s="108"/>
      <c r="B1412" s="11"/>
      <c r="C1412" s="7">
        <v>102</v>
      </c>
      <c r="D1412" s="9" t="s">
        <v>491</v>
      </c>
      <c r="E1412" s="378"/>
      <c r="F1412" s="380"/>
      <c r="G1412" s="130"/>
      <c r="H1412" s="130"/>
      <c r="I1412" s="130"/>
      <c r="J1412" s="128" t="str">
        <f t="shared" si="271"/>
        <v/>
      </c>
      <c r="K1412" s="129"/>
      <c r="L1412" s="347"/>
      <c r="M1412" s="139"/>
      <c r="N1412" s="209">
        <f>I1412</f>
        <v>0</v>
      </c>
      <c r="O1412" s="348">
        <f t="shared" ref="O1412:O1453" si="273">L1412+M1412-N1412</f>
        <v>0</v>
      </c>
      <c r="P1412" s="129"/>
      <c r="Q1412" s="210"/>
      <c r="R1412" s="215"/>
      <c r="S1412" s="215"/>
      <c r="T1412" s="215"/>
      <c r="U1412" s="215"/>
      <c r="V1412" s="215"/>
      <c r="W1412" s="349"/>
      <c r="X1412" s="207">
        <f t="shared" si="272"/>
        <v>0</v>
      </c>
    </row>
    <row r="1413" spans="1:24" ht="18.600000000000001" hidden="1" thickBot="1">
      <c r="A1413" s="108"/>
      <c r="B1413" s="10">
        <v>200</v>
      </c>
      <c r="C1413" s="747" t="s">
        <v>492</v>
      </c>
      <c r="D1413" s="747"/>
      <c r="E1413" s="381">
        <f>SUM(E1414:E1418)</f>
        <v>0</v>
      </c>
      <c r="F1413" s="211">
        <f>SUM(F1414:F1418)</f>
        <v>0</v>
      </c>
      <c r="G1413" s="137">
        <f>SUM(G1414:G1418)</f>
        <v>0</v>
      </c>
      <c r="H1413" s="137">
        <f>SUM(H1414:H1418)</f>
        <v>0</v>
      </c>
      <c r="I1413" s="137">
        <f>SUM(I1414:I1418)</f>
        <v>0</v>
      </c>
      <c r="J1413" s="128" t="str">
        <f t="shared" si="271"/>
        <v/>
      </c>
      <c r="K1413" s="129"/>
      <c r="L1413" s="212">
        <f>SUM(L1414:L1418)</f>
        <v>0</v>
      </c>
      <c r="M1413" s="213">
        <f>SUM(M1414:M1418)</f>
        <v>0</v>
      </c>
      <c r="N1413" s="350">
        <f>SUM(N1414:N1418)</f>
        <v>0</v>
      </c>
      <c r="O1413" s="351">
        <f>SUM(O1414:O1418)</f>
        <v>0</v>
      </c>
      <c r="P1413" s="129"/>
      <c r="Q1413" s="214"/>
      <c r="R1413" s="225"/>
      <c r="S1413" s="225"/>
      <c r="T1413" s="225"/>
      <c r="U1413" s="225"/>
      <c r="V1413" s="225"/>
      <c r="W1413" s="352"/>
      <c r="X1413" s="207">
        <f t="shared" si="272"/>
        <v>0</v>
      </c>
    </row>
    <row r="1414" spans="1:24" ht="18.600000000000001" hidden="1" thickBot="1">
      <c r="A1414" s="108"/>
      <c r="B1414" s="14"/>
      <c r="C1414" s="15">
        <v>201</v>
      </c>
      <c r="D1414" s="8" t="s">
        <v>493</v>
      </c>
      <c r="E1414" s="378"/>
      <c r="F1414" s="380"/>
      <c r="G1414" s="130"/>
      <c r="H1414" s="130"/>
      <c r="I1414" s="130"/>
      <c r="J1414" s="128" t="str">
        <f t="shared" si="271"/>
        <v/>
      </c>
      <c r="K1414" s="129"/>
      <c r="L1414" s="347"/>
      <c r="M1414" s="139"/>
      <c r="N1414" s="209">
        <f>I1414</f>
        <v>0</v>
      </c>
      <c r="O1414" s="348">
        <f t="shared" si="273"/>
        <v>0</v>
      </c>
      <c r="P1414" s="129"/>
      <c r="Q1414" s="210"/>
      <c r="R1414" s="215"/>
      <c r="S1414" s="215"/>
      <c r="T1414" s="215"/>
      <c r="U1414" s="215"/>
      <c r="V1414" s="215"/>
      <c r="W1414" s="349"/>
      <c r="X1414" s="207">
        <f t="shared" si="272"/>
        <v>0</v>
      </c>
    </row>
    <row r="1415" spans="1:24" ht="18.600000000000001" hidden="1" thickBot="1">
      <c r="A1415" s="108"/>
      <c r="B1415" s="6"/>
      <c r="C1415" s="7">
        <v>202</v>
      </c>
      <c r="D1415" s="16" t="s">
        <v>494</v>
      </c>
      <c r="E1415" s="378"/>
      <c r="F1415" s="380"/>
      <c r="G1415" s="130"/>
      <c r="H1415" s="130"/>
      <c r="I1415" s="130"/>
      <c r="J1415" s="128" t="str">
        <f t="shared" si="271"/>
        <v/>
      </c>
      <c r="K1415" s="129"/>
      <c r="L1415" s="347"/>
      <c r="M1415" s="139"/>
      <c r="N1415" s="209">
        <f>I1415</f>
        <v>0</v>
      </c>
      <c r="O1415" s="348">
        <f t="shared" si="273"/>
        <v>0</v>
      </c>
      <c r="P1415" s="129"/>
      <c r="Q1415" s="210"/>
      <c r="R1415" s="215"/>
      <c r="S1415" s="215"/>
      <c r="T1415" s="215"/>
      <c r="U1415" s="215"/>
      <c r="V1415" s="215"/>
      <c r="W1415" s="349"/>
      <c r="X1415" s="207">
        <f t="shared" si="272"/>
        <v>0</v>
      </c>
    </row>
    <row r="1416" spans="1:24" ht="18.600000000000001" hidden="1" thickBot="1">
      <c r="A1416" s="108"/>
      <c r="B1416" s="24"/>
      <c r="C1416" s="7">
        <v>205</v>
      </c>
      <c r="D1416" s="16" t="s">
        <v>132</v>
      </c>
      <c r="E1416" s="378"/>
      <c r="F1416" s="380"/>
      <c r="G1416" s="130"/>
      <c r="H1416" s="130"/>
      <c r="I1416" s="130"/>
      <c r="J1416" s="128" t="str">
        <f t="shared" si="271"/>
        <v/>
      </c>
      <c r="K1416" s="129"/>
      <c r="L1416" s="347"/>
      <c r="M1416" s="139"/>
      <c r="N1416" s="209">
        <f>I1416</f>
        <v>0</v>
      </c>
      <c r="O1416" s="348">
        <f t="shared" si="273"/>
        <v>0</v>
      </c>
      <c r="P1416" s="129"/>
      <c r="Q1416" s="210"/>
      <c r="R1416" s="215"/>
      <c r="S1416" s="215"/>
      <c r="T1416" s="215"/>
      <c r="U1416" s="215"/>
      <c r="V1416" s="215"/>
      <c r="W1416" s="349"/>
      <c r="X1416" s="207">
        <f t="shared" si="272"/>
        <v>0</v>
      </c>
    </row>
    <row r="1417" spans="1:24" ht="18.600000000000001" hidden="1" thickBot="1">
      <c r="A1417" s="108"/>
      <c r="B1417" s="24"/>
      <c r="C1417" s="7">
        <v>208</v>
      </c>
      <c r="D1417" s="35" t="s">
        <v>133</v>
      </c>
      <c r="E1417" s="378"/>
      <c r="F1417" s="380"/>
      <c r="G1417" s="130"/>
      <c r="H1417" s="130"/>
      <c r="I1417" s="130"/>
      <c r="J1417" s="128" t="str">
        <f t="shared" si="271"/>
        <v/>
      </c>
      <c r="K1417" s="129"/>
      <c r="L1417" s="347"/>
      <c r="M1417" s="139"/>
      <c r="N1417" s="209">
        <f>I1417</f>
        <v>0</v>
      </c>
      <c r="O1417" s="348">
        <f t="shared" si="273"/>
        <v>0</v>
      </c>
      <c r="P1417" s="129"/>
      <c r="Q1417" s="210"/>
      <c r="R1417" s="215"/>
      <c r="S1417" s="215"/>
      <c r="T1417" s="215"/>
      <c r="U1417" s="215"/>
      <c r="V1417" s="215"/>
      <c r="W1417" s="349"/>
      <c r="X1417" s="207">
        <f t="shared" si="272"/>
        <v>0</v>
      </c>
    </row>
    <row r="1418" spans="1:24" ht="18.600000000000001" hidden="1" thickBot="1">
      <c r="A1418" s="108"/>
      <c r="B1418" s="14"/>
      <c r="C1418" s="13">
        <v>209</v>
      </c>
      <c r="D1418" s="19" t="s">
        <v>134</v>
      </c>
      <c r="E1418" s="378"/>
      <c r="F1418" s="380"/>
      <c r="G1418" s="130"/>
      <c r="H1418" s="130"/>
      <c r="I1418" s="130"/>
      <c r="J1418" s="128" t="str">
        <f t="shared" si="271"/>
        <v/>
      </c>
      <c r="K1418" s="129"/>
      <c r="L1418" s="347"/>
      <c r="M1418" s="139"/>
      <c r="N1418" s="209">
        <f>I1418</f>
        <v>0</v>
      </c>
      <c r="O1418" s="348">
        <f t="shared" si="273"/>
        <v>0</v>
      </c>
      <c r="P1418" s="129"/>
      <c r="Q1418" s="210"/>
      <c r="R1418" s="215"/>
      <c r="S1418" s="215"/>
      <c r="T1418" s="215"/>
      <c r="U1418" s="215"/>
      <c r="V1418" s="215"/>
      <c r="W1418" s="349"/>
      <c r="X1418" s="207">
        <f t="shared" si="272"/>
        <v>0</v>
      </c>
    </row>
    <row r="1419" spans="1:24" ht="18.600000000000001" hidden="1" thickBot="1">
      <c r="A1419" s="108"/>
      <c r="B1419" s="10">
        <v>500</v>
      </c>
      <c r="C1419" s="748" t="s">
        <v>1108</v>
      </c>
      <c r="D1419" s="748"/>
      <c r="E1419" s="381">
        <f>SUM(E1420:E1424)</f>
        <v>0</v>
      </c>
      <c r="F1419" s="211">
        <f>SUM(F1420:F1424)</f>
        <v>0</v>
      </c>
      <c r="G1419" s="137">
        <f>SUM(G1420:G1424)</f>
        <v>0</v>
      </c>
      <c r="H1419" s="137">
        <f>SUM(H1420:H1424)</f>
        <v>0</v>
      </c>
      <c r="I1419" s="137">
        <f>SUM(I1420:I1424)</f>
        <v>0</v>
      </c>
      <c r="J1419" s="128" t="str">
        <f t="shared" si="271"/>
        <v/>
      </c>
      <c r="K1419" s="129"/>
      <c r="L1419" s="212">
        <f>SUM(L1420:L1424)</f>
        <v>0</v>
      </c>
      <c r="M1419" s="213">
        <f>SUM(M1420:M1424)</f>
        <v>0</v>
      </c>
      <c r="N1419" s="350">
        <f>SUM(N1420:N1424)</f>
        <v>0</v>
      </c>
      <c r="O1419" s="351">
        <f>SUM(O1420:O1424)</f>
        <v>0</v>
      </c>
      <c r="P1419" s="129"/>
      <c r="Q1419" s="214"/>
      <c r="R1419" s="225"/>
      <c r="S1419" s="215"/>
      <c r="T1419" s="225"/>
      <c r="U1419" s="225"/>
      <c r="V1419" s="225"/>
      <c r="W1419" s="352"/>
      <c r="X1419" s="207">
        <f t="shared" si="272"/>
        <v>0</v>
      </c>
    </row>
    <row r="1420" spans="1:24" ht="18.600000000000001" hidden="1" thickBot="1">
      <c r="A1420" s="108"/>
      <c r="B1420" s="14"/>
      <c r="C1420" s="36">
        <v>551</v>
      </c>
      <c r="D1420" s="392" t="s">
        <v>1109</v>
      </c>
      <c r="E1420" s="378"/>
      <c r="F1420" s="380"/>
      <c r="G1420" s="130"/>
      <c r="H1420" s="130"/>
      <c r="I1420" s="130"/>
      <c r="J1420" s="128" t="str">
        <f t="shared" si="271"/>
        <v/>
      </c>
      <c r="K1420" s="129"/>
      <c r="L1420" s="347"/>
      <c r="M1420" s="139"/>
      <c r="N1420" s="209">
        <f t="shared" ref="N1420:N1425" si="274">I1420</f>
        <v>0</v>
      </c>
      <c r="O1420" s="348">
        <f t="shared" si="273"/>
        <v>0</v>
      </c>
      <c r="P1420" s="129"/>
      <c r="Q1420" s="210"/>
      <c r="R1420" s="215"/>
      <c r="S1420" s="215"/>
      <c r="T1420" s="215"/>
      <c r="U1420" s="215"/>
      <c r="V1420" s="215"/>
      <c r="W1420" s="349"/>
      <c r="X1420" s="207">
        <f t="shared" si="272"/>
        <v>0</v>
      </c>
    </row>
    <row r="1421" spans="1:24" ht="18.600000000000001" hidden="1" thickBot="1">
      <c r="A1421" s="147">
        <v>5</v>
      </c>
      <c r="B1421" s="14"/>
      <c r="C1421" s="37">
        <f>C1420+1</f>
        <v>552</v>
      </c>
      <c r="D1421" s="393" t="s">
        <v>1110</v>
      </c>
      <c r="E1421" s="378"/>
      <c r="F1421" s="380"/>
      <c r="G1421" s="130"/>
      <c r="H1421" s="130"/>
      <c r="I1421" s="130"/>
      <c r="J1421" s="128" t="str">
        <f t="shared" si="271"/>
        <v/>
      </c>
      <c r="K1421" s="129"/>
      <c r="L1421" s="347"/>
      <c r="M1421" s="139"/>
      <c r="N1421" s="209">
        <f t="shared" si="274"/>
        <v>0</v>
      </c>
      <c r="O1421" s="348">
        <f t="shared" si="273"/>
        <v>0</v>
      </c>
      <c r="P1421" s="129"/>
      <c r="Q1421" s="210"/>
      <c r="R1421" s="215"/>
      <c r="S1421" s="215"/>
      <c r="T1421" s="215"/>
      <c r="U1421" s="215"/>
      <c r="V1421" s="215"/>
      <c r="W1421" s="349"/>
      <c r="X1421" s="207">
        <f t="shared" si="272"/>
        <v>0</v>
      </c>
    </row>
    <row r="1422" spans="1:24" ht="18.600000000000001" hidden="1" thickBot="1">
      <c r="A1422" s="148">
        <v>10</v>
      </c>
      <c r="B1422" s="14"/>
      <c r="C1422" s="37">
        <v>560</v>
      </c>
      <c r="D1422" s="394" t="s">
        <v>1111</v>
      </c>
      <c r="E1422" s="378"/>
      <c r="F1422" s="380"/>
      <c r="G1422" s="130"/>
      <c r="H1422" s="130"/>
      <c r="I1422" s="130"/>
      <c r="J1422" s="128" t="str">
        <f t="shared" si="271"/>
        <v/>
      </c>
      <c r="K1422" s="129"/>
      <c r="L1422" s="347"/>
      <c r="M1422" s="139"/>
      <c r="N1422" s="209">
        <f t="shared" si="274"/>
        <v>0</v>
      </c>
      <c r="O1422" s="348">
        <f t="shared" si="273"/>
        <v>0</v>
      </c>
      <c r="P1422" s="129"/>
      <c r="Q1422" s="210"/>
      <c r="R1422" s="215"/>
      <c r="S1422" s="215"/>
      <c r="T1422" s="215"/>
      <c r="U1422" s="215"/>
      <c r="V1422" s="215"/>
      <c r="W1422" s="349"/>
      <c r="X1422" s="207">
        <f t="shared" si="272"/>
        <v>0</v>
      </c>
    </row>
    <row r="1423" spans="1:24" ht="18.600000000000001" hidden="1" thickBot="1">
      <c r="A1423" s="148">
        <v>15</v>
      </c>
      <c r="B1423" s="14"/>
      <c r="C1423" s="37">
        <v>580</v>
      </c>
      <c r="D1423" s="393" t="s">
        <v>1112</v>
      </c>
      <c r="E1423" s="378"/>
      <c r="F1423" s="380"/>
      <c r="G1423" s="130"/>
      <c r="H1423" s="130"/>
      <c r="I1423" s="130"/>
      <c r="J1423" s="128" t="str">
        <f t="shared" si="271"/>
        <v/>
      </c>
      <c r="K1423" s="129"/>
      <c r="L1423" s="347"/>
      <c r="M1423" s="139"/>
      <c r="N1423" s="209">
        <f t="shared" si="274"/>
        <v>0</v>
      </c>
      <c r="O1423" s="348">
        <f t="shared" si="273"/>
        <v>0</v>
      </c>
      <c r="P1423" s="129"/>
      <c r="Q1423" s="210"/>
      <c r="R1423" s="215"/>
      <c r="S1423" s="215"/>
      <c r="T1423" s="215"/>
      <c r="U1423" s="215"/>
      <c r="V1423" s="215"/>
      <c r="W1423" s="349"/>
      <c r="X1423" s="207">
        <f t="shared" si="272"/>
        <v>0</v>
      </c>
    </row>
    <row r="1424" spans="1:24" ht="32.4" hidden="1" thickBot="1">
      <c r="A1424" s="147">
        <v>35</v>
      </c>
      <c r="B1424" s="14"/>
      <c r="C1424" s="38">
        <v>590</v>
      </c>
      <c r="D1424" s="395" t="s">
        <v>1113</v>
      </c>
      <c r="E1424" s="378"/>
      <c r="F1424" s="380"/>
      <c r="G1424" s="130"/>
      <c r="H1424" s="130"/>
      <c r="I1424" s="130"/>
      <c r="J1424" s="128" t="str">
        <f t="shared" si="271"/>
        <v/>
      </c>
      <c r="K1424" s="129"/>
      <c r="L1424" s="347"/>
      <c r="M1424" s="139"/>
      <c r="N1424" s="209">
        <f t="shared" si="274"/>
        <v>0</v>
      </c>
      <c r="O1424" s="348">
        <f t="shared" si="273"/>
        <v>0</v>
      </c>
      <c r="P1424" s="129"/>
      <c r="Q1424" s="210"/>
      <c r="R1424" s="215"/>
      <c r="S1424" s="215"/>
      <c r="T1424" s="215"/>
      <c r="U1424" s="215"/>
      <c r="V1424" s="215"/>
      <c r="W1424" s="349"/>
      <c r="X1424" s="207">
        <f t="shared" si="272"/>
        <v>0</v>
      </c>
    </row>
    <row r="1425" spans="1:24" ht="18.600000000000001" hidden="1" thickBot="1">
      <c r="A1425" s="148">
        <v>40</v>
      </c>
      <c r="B1425" s="10">
        <v>800</v>
      </c>
      <c r="C1425" s="748" t="s">
        <v>303</v>
      </c>
      <c r="D1425" s="748"/>
      <c r="E1425" s="381"/>
      <c r="F1425" s="384"/>
      <c r="G1425" s="143"/>
      <c r="H1425" s="143"/>
      <c r="I1425" s="130"/>
      <c r="J1425" s="128" t="str">
        <f t="shared" si="271"/>
        <v/>
      </c>
      <c r="K1425" s="129"/>
      <c r="L1425" s="354"/>
      <c r="M1425" s="141"/>
      <c r="N1425" s="209">
        <f t="shared" si="274"/>
        <v>0</v>
      </c>
      <c r="O1425" s="348">
        <f t="shared" si="273"/>
        <v>0</v>
      </c>
      <c r="P1425" s="129"/>
      <c r="Q1425" s="214"/>
      <c r="R1425" s="225"/>
      <c r="S1425" s="215"/>
      <c r="T1425" s="215"/>
      <c r="U1425" s="225"/>
      <c r="V1425" s="215"/>
      <c r="W1425" s="349"/>
      <c r="X1425" s="207">
        <f t="shared" si="272"/>
        <v>0</v>
      </c>
    </row>
    <row r="1426" spans="1:24" ht="18.600000000000001" hidden="1" thickBot="1">
      <c r="A1426" s="148">
        <v>45</v>
      </c>
      <c r="B1426" s="10">
        <v>1000</v>
      </c>
      <c r="C1426" s="749" t="s">
        <v>1115</v>
      </c>
      <c r="D1426" s="749"/>
      <c r="E1426" s="381">
        <f>SUM(E1427:E1443)</f>
        <v>0</v>
      </c>
      <c r="F1426" s="211">
        <f>SUM(F1427:F1443)</f>
        <v>0</v>
      </c>
      <c r="G1426" s="137">
        <f>SUM(G1427:G1443)</f>
        <v>0</v>
      </c>
      <c r="H1426" s="137">
        <f>SUM(H1427:H1443)</f>
        <v>0</v>
      </c>
      <c r="I1426" s="137">
        <f>SUM(I1427:I1443)</f>
        <v>0</v>
      </c>
      <c r="J1426" s="128" t="str">
        <f t="shared" si="271"/>
        <v/>
      </c>
      <c r="K1426" s="129"/>
      <c r="L1426" s="212">
        <f>SUM(L1427:L1443)</f>
        <v>0</v>
      </c>
      <c r="M1426" s="213">
        <f>SUM(M1427:M1443)</f>
        <v>0</v>
      </c>
      <c r="N1426" s="350">
        <f>SUM(N1427:N1443)</f>
        <v>0</v>
      </c>
      <c r="O1426" s="351">
        <f>SUM(O1427:O1443)</f>
        <v>0</v>
      </c>
      <c r="P1426" s="129"/>
      <c r="Q1426" s="212">
        <f t="shared" ref="Q1426:W1426" si="275">SUM(Q1427:Q1443)</f>
        <v>0</v>
      </c>
      <c r="R1426" s="213">
        <f t="shared" si="275"/>
        <v>0</v>
      </c>
      <c r="S1426" s="213">
        <f t="shared" si="275"/>
        <v>0</v>
      </c>
      <c r="T1426" s="213">
        <f t="shared" si="275"/>
        <v>0</v>
      </c>
      <c r="U1426" s="213">
        <f t="shared" si="275"/>
        <v>0</v>
      </c>
      <c r="V1426" s="213">
        <f t="shared" si="275"/>
        <v>0</v>
      </c>
      <c r="W1426" s="351">
        <f t="shared" si="275"/>
        <v>0</v>
      </c>
      <c r="X1426" s="207">
        <f t="shared" si="272"/>
        <v>0</v>
      </c>
    </row>
    <row r="1427" spans="1:24" ht="18.600000000000001" hidden="1" thickBot="1">
      <c r="A1427" s="148">
        <v>50</v>
      </c>
      <c r="B1427" s="6"/>
      <c r="C1427" s="15">
        <v>1011</v>
      </c>
      <c r="D1427" s="39" t="s">
        <v>1116</v>
      </c>
      <c r="E1427" s="378"/>
      <c r="F1427" s="380"/>
      <c r="G1427" s="130"/>
      <c r="H1427" s="130"/>
      <c r="I1427" s="130"/>
      <c r="J1427" s="128" t="str">
        <f t="shared" si="271"/>
        <v/>
      </c>
      <c r="K1427" s="129"/>
      <c r="L1427" s="347"/>
      <c r="M1427" s="139"/>
      <c r="N1427" s="209">
        <f t="shared" ref="N1427:N1443" si="276">I1427</f>
        <v>0</v>
      </c>
      <c r="O1427" s="348">
        <f t="shared" si="273"/>
        <v>0</v>
      </c>
      <c r="P1427" s="129"/>
      <c r="Q1427" s="347"/>
      <c r="R1427" s="139"/>
      <c r="S1427" s="355">
        <f t="shared" ref="S1427:S1434" si="277">+IF(+(L1427+M1427)&gt;=I1427,+M1427,+(+I1427-L1427))</f>
        <v>0</v>
      </c>
      <c r="T1427" s="209">
        <f>Q1427+R1427-S1427</f>
        <v>0</v>
      </c>
      <c r="U1427" s="139"/>
      <c r="V1427" s="139"/>
      <c r="W1427" s="140"/>
      <c r="X1427" s="207">
        <f t="shared" si="272"/>
        <v>0</v>
      </c>
    </row>
    <row r="1428" spans="1:24" ht="18.600000000000001" hidden="1" thickBot="1">
      <c r="A1428" s="148">
        <v>55</v>
      </c>
      <c r="B1428" s="6"/>
      <c r="C1428" s="7">
        <v>1012</v>
      </c>
      <c r="D1428" s="16" t="s">
        <v>1117</v>
      </c>
      <c r="E1428" s="378"/>
      <c r="F1428" s="380"/>
      <c r="G1428" s="130"/>
      <c r="H1428" s="130"/>
      <c r="I1428" s="130"/>
      <c r="J1428" s="128" t="str">
        <f t="shared" si="271"/>
        <v/>
      </c>
      <c r="K1428" s="129"/>
      <c r="L1428" s="347"/>
      <c r="M1428" s="139"/>
      <c r="N1428" s="209">
        <f t="shared" si="276"/>
        <v>0</v>
      </c>
      <c r="O1428" s="348">
        <f t="shared" si="273"/>
        <v>0</v>
      </c>
      <c r="P1428" s="129"/>
      <c r="Q1428" s="347"/>
      <c r="R1428" s="139"/>
      <c r="S1428" s="355">
        <f t="shared" si="277"/>
        <v>0</v>
      </c>
      <c r="T1428" s="209">
        <f t="shared" ref="T1428:T1434" si="278">Q1428+R1428-S1428</f>
        <v>0</v>
      </c>
      <c r="U1428" s="139"/>
      <c r="V1428" s="139"/>
      <c r="W1428" s="140"/>
      <c r="X1428" s="207">
        <f t="shared" si="272"/>
        <v>0</v>
      </c>
    </row>
    <row r="1429" spans="1:24" ht="18.600000000000001" hidden="1" thickBot="1">
      <c r="A1429" s="148">
        <v>60</v>
      </c>
      <c r="B1429" s="6"/>
      <c r="C1429" s="7">
        <v>1013</v>
      </c>
      <c r="D1429" s="16" t="s">
        <v>1118</v>
      </c>
      <c r="E1429" s="378"/>
      <c r="F1429" s="380"/>
      <c r="G1429" s="130"/>
      <c r="H1429" s="130"/>
      <c r="I1429" s="130"/>
      <c r="J1429" s="128" t="str">
        <f t="shared" si="271"/>
        <v/>
      </c>
      <c r="K1429" s="129"/>
      <c r="L1429" s="347"/>
      <c r="M1429" s="139"/>
      <c r="N1429" s="209">
        <f t="shared" si="276"/>
        <v>0</v>
      </c>
      <c r="O1429" s="348">
        <f t="shared" si="273"/>
        <v>0</v>
      </c>
      <c r="P1429" s="129"/>
      <c r="Q1429" s="347"/>
      <c r="R1429" s="139"/>
      <c r="S1429" s="355">
        <f t="shared" si="277"/>
        <v>0</v>
      </c>
      <c r="T1429" s="209">
        <f t="shared" si="278"/>
        <v>0</v>
      </c>
      <c r="U1429" s="139"/>
      <c r="V1429" s="139"/>
      <c r="W1429" s="140"/>
      <c r="X1429" s="207">
        <f t="shared" si="272"/>
        <v>0</v>
      </c>
    </row>
    <row r="1430" spans="1:24" ht="36" hidden="1" customHeight="1" thickBot="1">
      <c r="A1430" s="147">
        <v>65</v>
      </c>
      <c r="B1430" s="6"/>
      <c r="C1430" s="7">
        <v>1014</v>
      </c>
      <c r="D1430" s="16" t="s">
        <v>1119</v>
      </c>
      <c r="E1430" s="378"/>
      <c r="F1430" s="380"/>
      <c r="G1430" s="130"/>
      <c r="H1430" s="130"/>
      <c r="I1430" s="130"/>
      <c r="J1430" s="128" t="str">
        <f t="shared" si="271"/>
        <v/>
      </c>
      <c r="K1430" s="129"/>
      <c r="L1430" s="347"/>
      <c r="M1430" s="139"/>
      <c r="N1430" s="209">
        <f t="shared" si="276"/>
        <v>0</v>
      </c>
      <c r="O1430" s="348">
        <f t="shared" si="273"/>
        <v>0</v>
      </c>
      <c r="P1430" s="129"/>
      <c r="Q1430" s="347"/>
      <c r="R1430" s="139"/>
      <c r="S1430" s="355">
        <f t="shared" si="277"/>
        <v>0</v>
      </c>
      <c r="T1430" s="209">
        <f t="shared" si="278"/>
        <v>0</v>
      </c>
      <c r="U1430" s="139"/>
      <c r="V1430" s="139"/>
      <c r="W1430" s="140"/>
      <c r="X1430" s="207">
        <f t="shared" si="272"/>
        <v>0</v>
      </c>
    </row>
    <row r="1431" spans="1:24" ht="18.600000000000001" hidden="1" thickBot="1">
      <c r="A1431" s="148">
        <v>70</v>
      </c>
      <c r="B1431" s="6"/>
      <c r="C1431" s="7">
        <v>1015</v>
      </c>
      <c r="D1431" s="16" t="s">
        <v>1120</v>
      </c>
      <c r="E1431" s="378"/>
      <c r="F1431" s="380"/>
      <c r="G1431" s="130"/>
      <c r="H1431" s="130"/>
      <c r="I1431" s="130"/>
      <c r="J1431" s="128" t="str">
        <f t="shared" si="271"/>
        <v/>
      </c>
      <c r="K1431" s="129"/>
      <c r="L1431" s="347"/>
      <c r="M1431" s="139"/>
      <c r="N1431" s="209">
        <f t="shared" si="276"/>
        <v>0</v>
      </c>
      <c r="O1431" s="348">
        <f t="shared" si="273"/>
        <v>0</v>
      </c>
      <c r="P1431" s="129"/>
      <c r="Q1431" s="347"/>
      <c r="R1431" s="139"/>
      <c r="S1431" s="355">
        <f t="shared" si="277"/>
        <v>0</v>
      </c>
      <c r="T1431" s="209">
        <f t="shared" si="278"/>
        <v>0</v>
      </c>
      <c r="U1431" s="139"/>
      <c r="V1431" s="139"/>
      <c r="W1431" s="140"/>
      <c r="X1431" s="207">
        <f t="shared" si="272"/>
        <v>0</v>
      </c>
    </row>
    <row r="1432" spans="1:24" ht="18.600000000000001" hidden="1" thickBot="1">
      <c r="A1432" s="148">
        <v>75</v>
      </c>
      <c r="B1432" s="6"/>
      <c r="C1432" s="7">
        <v>1016</v>
      </c>
      <c r="D1432" s="16" t="s">
        <v>1121</v>
      </c>
      <c r="E1432" s="378"/>
      <c r="F1432" s="380"/>
      <c r="G1432" s="130"/>
      <c r="H1432" s="130"/>
      <c r="I1432" s="130"/>
      <c r="J1432" s="128" t="str">
        <f t="shared" si="271"/>
        <v/>
      </c>
      <c r="K1432" s="129"/>
      <c r="L1432" s="347"/>
      <c r="M1432" s="139"/>
      <c r="N1432" s="209">
        <f t="shared" si="276"/>
        <v>0</v>
      </c>
      <c r="O1432" s="348">
        <f t="shared" si="273"/>
        <v>0</v>
      </c>
      <c r="P1432" s="129"/>
      <c r="Q1432" s="347"/>
      <c r="R1432" s="139"/>
      <c r="S1432" s="355">
        <f t="shared" si="277"/>
        <v>0</v>
      </c>
      <c r="T1432" s="209">
        <f t="shared" si="278"/>
        <v>0</v>
      </c>
      <c r="U1432" s="139"/>
      <c r="V1432" s="139"/>
      <c r="W1432" s="140"/>
      <c r="X1432" s="207">
        <f t="shared" si="272"/>
        <v>0</v>
      </c>
    </row>
    <row r="1433" spans="1:24" ht="18.600000000000001" hidden="1" thickBot="1">
      <c r="A1433" s="148">
        <v>80</v>
      </c>
      <c r="B1433" s="11"/>
      <c r="C1433" s="40">
        <v>1020</v>
      </c>
      <c r="D1433" s="41" t="s">
        <v>1122</v>
      </c>
      <c r="E1433" s="378"/>
      <c r="F1433" s="380"/>
      <c r="G1433" s="130"/>
      <c r="H1433" s="130"/>
      <c r="I1433" s="130"/>
      <c r="J1433" s="128" t="str">
        <f t="shared" si="271"/>
        <v/>
      </c>
      <c r="K1433" s="129"/>
      <c r="L1433" s="347"/>
      <c r="M1433" s="139"/>
      <c r="N1433" s="209">
        <f t="shared" si="276"/>
        <v>0</v>
      </c>
      <c r="O1433" s="348">
        <f t="shared" si="273"/>
        <v>0</v>
      </c>
      <c r="P1433" s="129"/>
      <c r="Q1433" s="347"/>
      <c r="R1433" s="139"/>
      <c r="S1433" s="355">
        <f t="shared" si="277"/>
        <v>0</v>
      </c>
      <c r="T1433" s="209">
        <f t="shared" si="278"/>
        <v>0</v>
      </c>
      <c r="U1433" s="139"/>
      <c r="V1433" s="139"/>
      <c r="W1433" s="140"/>
      <c r="X1433" s="207">
        <f t="shared" si="272"/>
        <v>0</v>
      </c>
    </row>
    <row r="1434" spans="1:24" ht="18.600000000000001" hidden="1" thickBot="1">
      <c r="A1434" s="148">
        <v>85</v>
      </c>
      <c r="B1434" s="6"/>
      <c r="C1434" s="7">
        <v>1030</v>
      </c>
      <c r="D1434" s="16" t="s">
        <v>1123</v>
      </c>
      <c r="E1434" s="378"/>
      <c r="F1434" s="380"/>
      <c r="G1434" s="130"/>
      <c r="H1434" s="130"/>
      <c r="I1434" s="130"/>
      <c r="J1434" s="128" t="str">
        <f t="shared" si="271"/>
        <v/>
      </c>
      <c r="K1434" s="129"/>
      <c r="L1434" s="347"/>
      <c r="M1434" s="139"/>
      <c r="N1434" s="209">
        <f t="shared" si="276"/>
        <v>0</v>
      </c>
      <c r="O1434" s="348">
        <f t="shared" si="273"/>
        <v>0</v>
      </c>
      <c r="P1434" s="129"/>
      <c r="Q1434" s="347"/>
      <c r="R1434" s="139"/>
      <c r="S1434" s="355">
        <f t="shared" si="277"/>
        <v>0</v>
      </c>
      <c r="T1434" s="209">
        <f t="shared" si="278"/>
        <v>0</v>
      </c>
      <c r="U1434" s="139"/>
      <c r="V1434" s="139"/>
      <c r="W1434" s="140"/>
      <c r="X1434" s="207">
        <f t="shared" si="272"/>
        <v>0</v>
      </c>
    </row>
    <row r="1435" spans="1:24" ht="18.600000000000001" hidden="1" thickBot="1">
      <c r="A1435" s="148">
        <v>90</v>
      </c>
      <c r="B1435" s="6"/>
      <c r="C1435" s="40">
        <v>1051</v>
      </c>
      <c r="D1435" s="43" t="s">
        <v>1124</v>
      </c>
      <c r="E1435" s="378"/>
      <c r="F1435" s="380"/>
      <c r="G1435" s="130"/>
      <c r="H1435" s="130"/>
      <c r="I1435" s="130"/>
      <c r="J1435" s="128" t="str">
        <f t="shared" si="271"/>
        <v/>
      </c>
      <c r="K1435" s="129"/>
      <c r="L1435" s="347"/>
      <c r="M1435" s="139"/>
      <c r="N1435" s="209">
        <f t="shared" si="276"/>
        <v>0</v>
      </c>
      <c r="O1435" s="348">
        <f t="shared" si="273"/>
        <v>0</v>
      </c>
      <c r="P1435" s="129"/>
      <c r="Q1435" s="210"/>
      <c r="R1435" s="215"/>
      <c r="S1435" s="215"/>
      <c r="T1435" s="215"/>
      <c r="U1435" s="215"/>
      <c r="V1435" s="215"/>
      <c r="W1435" s="349"/>
      <c r="X1435" s="207">
        <f t="shared" si="272"/>
        <v>0</v>
      </c>
    </row>
    <row r="1436" spans="1:24" ht="18.600000000000001" hidden="1" thickBot="1">
      <c r="A1436" s="147">
        <v>115</v>
      </c>
      <c r="B1436" s="6"/>
      <c r="C1436" s="7">
        <v>1052</v>
      </c>
      <c r="D1436" s="16" t="s">
        <v>1125</v>
      </c>
      <c r="E1436" s="378"/>
      <c r="F1436" s="380"/>
      <c r="G1436" s="130"/>
      <c r="H1436" s="130"/>
      <c r="I1436" s="130"/>
      <c r="J1436" s="128" t="str">
        <f t="shared" si="271"/>
        <v/>
      </c>
      <c r="K1436" s="129"/>
      <c r="L1436" s="347"/>
      <c r="M1436" s="139"/>
      <c r="N1436" s="209">
        <f t="shared" si="276"/>
        <v>0</v>
      </c>
      <c r="O1436" s="348">
        <f t="shared" si="273"/>
        <v>0</v>
      </c>
      <c r="P1436" s="129"/>
      <c r="Q1436" s="210"/>
      <c r="R1436" s="215"/>
      <c r="S1436" s="215"/>
      <c r="T1436" s="215"/>
      <c r="U1436" s="215"/>
      <c r="V1436" s="215"/>
      <c r="W1436" s="349"/>
      <c r="X1436" s="207">
        <f t="shared" si="272"/>
        <v>0</v>
      </c>
    </row>
    <row r="1437" spans="1:24" ht="32.4" hidden="1" thickBot="1">
      <c r="A1437" s="147">
        <v>125</v>
      </c>
      <c r="B1437" s="6"/>
      <c r="C1437" s="44">
        <v>1053</v>
      </c>
      <c r="D1437" s="45" t="s">
        <v>1126</v>
      </c>
      <c r="E1437" s="378"/>
      <c r="F1437" s="380"/>
      <c r="G1437" s="130"/>
      <c r="H1437" s="130"/>
      <c r="I1437" s="130"/>
      <c r="J1437" s="128" t="str">
        <f t="shared" si="271"/>
        <v/>
      </c>
      <c r="K1437" s="129"/>
      <c r="L1437" s="347"/>
      <c r="M1437" s="139"/>
      <c r="N1437" s="209">
        <f t="shared" si="276"/>
        <v>0</v>
      </c>
      <c r="O1437" s="348">
        <f t="shared" si="273"/>
        <v>0</v>
      </c>
      <c r="P1437" s="129"/>
      <c r="Q1437" s="210"/>
      <c r="R1437" s="215"/>
      <c r="S1437" s="215"/>
      <c r="T1437" s="215"/>
      <c r="U1437" s="215"/>
      <c r="V1437" s="215"/>
      <c r="W1437" s="349"/>
      <c r="X1437" s="207">
        <f t="shared" si="272"/>
        <v>0</v>
      </c>
    </row>
    <row r="1438" spans="1:24" ht="18.600000000000001" hidden="1" thickBot="1">
      <c r="A1438" s="148">
        <v>130</v>
      </c>
      <c r="B1438" s="6"/>
      <c r="C1438" s="7">
        <v>1062</v>
      </c>
      <c r="D1438" s="9" t="s">
        <v>1127</v>
      </c>
      <c r="E1438" s="378"/>
      <c r="F1438" s="380"/>
      <c r="G1438" s="130"/>
      <c r="H1438" s="130"/>
      <c r="I1438" s="130"/>
      <c r="J1438" s="128" t="str">
        <f t="shared" si="271"/>
        <v/>
      </c>
      <c r="K1438" s="129"/>
      <c r="L1438" s="347"/>
      <c r="M1438" s="139"/>
      <c r="N1438" s="209">
        <f t="shared" si="276"/>
        <v>0</v>
      </c>
      <c r="O1438" s="348">
        <f t="shared" si="273"/>
        <v>0</v>
      </c>
      <c r="P1438" s="129"/>
      <c r="Q1438" s="347"/>
      <c r="R1438" s="139"/>
      <c r="S1438" s="355">
        <f>+IF(+(L1438+M1438)&gt;=I1438,+M1438,+(+I1438-L1438))</f>
        <v>0</v>
      </c>
      <c r="T1438" s="209">
        <f>Q1438+R1438-S1438</f>
        <v>0</v>
      </c>
      <c r="U1438" s="139"/>
      <c r="V1438" s="139"/>
      <c r="W1438" s="140"/>
      <c r="X1438" s="207">
        <f t="shared" si="272"/>
        <v>0</v>
      </c>
    </row>
    <row r="1439" spans="1:24" ht="18.600000000000001" hidden="1" thickBot="1">
      <c r="A1439" s="148">
        <v>135</v>
      </c>
      <c r="B1439" s="6"/>
      <c r="C1439" s="7">
        <v>1063</v>
      </c>
      <c r="D1439" s="9" t="s">
        <v>1128</v>
      </c>
      <c r="E1439" s="378"/>
      <c r="F1439" s="380"/>
      <c r="G1439" s="130"/>
      <c r="H1439" s="130"/>
      <c r="I1439" s="130"/>
      <c r="J1439" s="128" t="str">
        <f t="shared" si="271"/>
        <v/>
      </c>
      <c r="K1439" s="129"/>
      <c r="L1439" s="347"/>
      <c r="M1439" s="139"/>
      <c r="N1439" s="209">
        <f t="shared" si="276"/>
        <v>0</v>
      </c>
      <c r="O1439" s="348">
        <f t="shared" si="273"/>
        <v>0</v>
      </c>
      <c r="P1439" s="129"/>
      <c r="Q1439" s="210"/>
      <c r="R1439" s="215"/>
      <c r="S1439" s="215"/>
      <c r="T1439" s="215"/>
      <c r="U1439" s="215"/>
      <c r="V1439" s="215"/>
      <c r="W1439" s="349"/>
      <c r="X1439" s="207">
        <f t="shared" si="272"/>
        <v>0</v>
      </c>
    </row>
    <row r="1440" spans="1:24" ht="18.600000000000001" hidden="1" thickBot="1">
      <c r="A1440" s="148">
        <v>140</v>
      </c>
      <c r="B1440" s="6"/>
      <c r="C1440" s="44">
        <v>1069</v>
      </c>
      <c r="D1440" s="46" t="s">
        <v>1129</v>
      </c>
      <c r="E1440" s="378"/>
      <c r="F1440" s="380"/>
      <c r="G1440" s="130"/>
      <c r="H1440" s="130"/>
      <c r="I1440" s="130"/>
      <c r="J1440" s="128" t="str">
        <f t="shared" si="271"/>
        <v/>
      </c>
      <c r="K1440" s="129"/>
      <c r="L1440" s="347"/>
      <c r="M1440" s="139"/>
      <c r="N1440" s="209">
        <f t="shared" si="276"/>
        <v>0</v>
      </c>
      <c r="O1440" s="348">
        <f t="shared" si="273"/>
        <v>0</v>
      </c>
      <c r="P1440" s="129"/>
      <c r="Q1440" s="347"/>
      <c r="R1440" s="139"/>
      <c r="S1440" s="355">
        <f>+IF(+(L1440+M1440)&gt;=I1440,+M1440,+(+I1440-L1440))</f>
        <v>0</v>
      </c>
      <c r="T1440" s="209">
        <f>Q1440+R1440-S1440</f>
        <v>0</v>
      </c>
      <c r="U1440" s="139"/>
      <c r="V1440" s="139"/>
      <c r="W1440" s="140"/>
      <c r="X1440" s="207">
        <f t="shared" si="272"/>
        <v>0</v>
      </c>
    </row>
    <row r="1441" spans="1:24" ht="31.8" hidden="1" thickBot="1">
      <c r="A1441" s="148">
        <v>145</v>
      </c>
      <c r="B1441" s="11"/>
      <c r="C1441" s="7">
        <v>1091</v>
      </c>
      <c r="D1441" s="16" t="s">
        <v>1130</v>
      </c>
      <c r="E1441" s="378"/>
      <c r="F1441" s="380"/>
      <c r="G1441" s="130"/>
      <c r="H1441" s="130"/>
      <c r="I1441" s="130"/>
      <c r="J1441" s="128" t="str">
        <f t="shared" si="271"/>
        <v/>
      </c>
      <c r="K1441" s="129"/>
      <c r="L1441" s="347"/>
      <c r="M1441" s="139"/>
      <c r="N1441" s="209">
        <f t="shared" si="276"/>
        <v>0</v>
      </c>
      <c r="O1441" s="348">
        <f t="shared" si="273"/>
        <v>0</v>
      </c>
      <c r="P1441" s="129"/>
      <c r="Q1441" s="347"/>
      <c r="R1441" s="139"/>
      <c r="S1441" s="355">
        <f>+IF(+(L1441+M1441)&gt;=I1441,+M1441,+(+I1441-L1441))</f>
        <v>0</v>
      </c>
      <c r="T1441" s="209">
        <f>Q1441+R1441-S1441</f>
        <v>0</v>
      </c>
      <c r="U1441" s="139"/>
      <c r="V1441" s="139"/>
      <c r="W1441" s="140"/>
      <c r="X1441" s="207">
        <f t="shared" si="272"/>
        <v>0</v>
      </c>
    </row>
    <row r="1442" spans="1:24" ht="18.600000000000001" hidden="1" thickBot="1">
      <c r="A1442" s="148">
        <v>150</v>
      </c>
      <c r="B1442" s="6"/>
      <c r="C1442" s="7">
        <v>1092</v>
      </c>
      <c r="D1442" s="16" t="s">
        <v>1286</v>
      </c>
      <c r="E1442" s="378"/>
      <c r="F1442" s="380"/>
      <c r="G1442" s="130"/>
      <c r="H1442" s="130"/>
      <c r="I1442" s="130"/>
      <c r="J1442" s="128" t="str">
        <f t="shared" si="271"/>
        <v/>
      </c>
      <c r="K1442" s="129"/>
      <c r="L1442" s="347"/>
      <c r="M1442" s="139"/>
      <c r="N1442" s="209">
        <f t="shared" si="276"/>
        <v>0</v>
      </c>
      <c r="O1442" s="348">
        <f t="shared" si="273"/>
        <v>0</v>
      </c>
      <c r="P1442" s="129"/>
      <c r="Q1442" s="210"/>
      <c r="R1442" s="215"/>
      <c r="S1442" s="215"/>
      <c r="T1442" s="215"/>
      <c r="U1442" s="215"/>
      <c r="V1442" s="215"/>
      <c r="W1442" s="349"/>
      <c r="X1442" s="207">
        <f t="shared" si="272"/>
        <v>0</v>
      </c>
    </row>
    <row r="1443" spans="1:24" ht="18.600000000000001" hidden="1" thickBot="1">
      <c r="A1443" s="148">
        <v>155</v>
      </c>
      <c r="B1443" s="6"/>
      <c r="C1443" s="13">
        <v>1098</v>
      </c>
      <c r="D1443" s="17" t="s">
        <v>1131</v>
      </c>
      <c r="E1443" s="378"/>
      <c r="F1443" s="380"/>
      <c r="G1443" s="130"/>
      <c r="H1443" s="130"/>
      <c r="I1443" s="130"/>
      <c r="J1443" s="128" t="str">
        <f t="shared" si="271"/>
        <v/>
      </c>
      <c r="K1443" s="129"/>
      <c r="L1443" s="347"/>
      <c r="M1443" s="139"/>
      <c r="N1443" s="209">
        <f t="shared" si="276"/>
        <v>0</v>
      </c>
      <c r="O1443" s="348">
        <f t="shared" si="273"/>
        <v>0</v>
      </c>
      <c r="P1443" s="129"/>
      <c r="Q1443" s="347"/>
      <c r="R1443" s="139"/>
      <c r="S1443" s="355">
        <f>+IF(+(L1443+M1443)&gt;=I1443,+M1443,+(+I1443-L1443))</f>
        <v>0</v>
      </c>
      <c r="T1443" s="209">
        <f>Q1443+R1443-S1443</f>
        <v>0</v>
      </c>
      <c r="U1443" s="139"/>
      <c r="V1443" s="139"/>
      <c r="W1443" s="140"/>
      <c r="X1443" s="207">
        <f t="shared" si="272"/>
        <v>0</v>
      </c>
    </row>
    <row r="1444" spans="1:24" ht="18.600000000000001" hidden="1" thickBot="1">
      <c r="A1444" s="148">
        <v>160</v>
      </c>
      <c r="B1444" s="10">
        <v>1900</v>
      </c>
      <c r="C1444" s="734" t="s">
        <v>1137</v>
      </c>
      <c r="D1444" s="734"/>
      <c r="E1444" s="381">
        <f>SUM(E1445:E1447)</f>
        <v>0</v>
      </c>
      <c r="F1444" s="211">
        <f>SUM(F1445:F1447)</f>
        <v>0</v>
      </c>
      <c r="G1444" s="137">
        <f>SUM(G1445:G1447)</f>
        <v>0</v>
      </c>
      <c r="H1444" s="137">
        <f>SUM(H1445:H1447)</f>
        <v>0</v>
      </c>
      <c r="I1444" s="137">
        <f>SUM(I1445:I1447)</f>
        <v>0</v>
      </c>
      <c r="J1444" s="128" t="str">
        <f t="shared" si="271"/>
        <v/>
      </c>
      <c r="K1444" s="129"/>
      <c r="L1444" s="212">
        <f>SUM(L1445:L1447)</f>
        <v>0</v>
      </c>
      <c r="M1444" s="213">
        <f>SUM(M1445:M1447)</f>
        <v>0</v>
      </c>
      <c r="N1444" s="350">
        <f>SUM(N1445:N1447)</f>
        <v>0</v>
      </c>
      <c r="O1444" s="351">
        <f>SUM(O1445:O1447)</f>
        <v>0</v>
      </c>
      <c r="P1444" s="129"/>
      <c r="Q1444" s="214"/>
      <c r="R1444" s="225"/>
      <c r="S1444" s="225"/>
      <c r="T1444" s="225"/>
      <c r="U1444" s="225"/>
      <c r="V1444" s="225"/>
      <c r="W1444" s="352"/>
      <c r="X1444" s="207">
        <f>T1444-U1444-V1444-W1444</f>
        <v>0</v>
      </c>
    </row>
    <row r="1445" spans="1:24" ht="18.600000000000001" hidden="1" thickBot="1">
      <c r="A1445" s="148">
        <v>165</v>
      </c>
      <c r="B1445" s="6"/>
      <c r="C1445" s="15">
        <v>1901</v>
      </c>
      <c r="D1445" s="8" t="s">
        <v>1202</v>
      </c>
      <c r="E1445" s="378"/>
      <c r="F1445" s="380"/>
      <c r="G1445" s="130"/>
      <c r="H1445" s="130"/>
      <c r="I1445" s="130"/>
      <c r="J1445" s="128" t="str">
        <f t="shared" si="271"/>
        <v/>
      </c>
      <c r="K1445" s="129"/>
      <c r="L1445" s="347"/>
      <c r="M1445" s="139"/>
      <c r="N1445" s="209">
        <f>I1445</f>
        <v>0</v>
      </c>
      <c r="O1445" s="348">
        <f>L1445+M1445-N1445</f>
        <v>0</v>
      </c>
      <c r="P1445" s="129"/>
      <c r="Q1445" s="210"/>
      <c r="R1445" s="215"/>
      <c r="S1445" s="215"/>
      <c r="T1445" s="215"/>
      <c r="U1445" s="215"/>
      <c r="V1445" s="215"/>
      <c r="W1445" s="349"/>
      <c r="X1445" s="207">
        <f>T1445-U1445-V1445-W1445</f>
        <v>0</v>
      </c>
    </row>
    <row r="1446" spans="1:24" ht="18.600000000000001" hidden="1" thickBot="1">
      <c r="A1446" s="148">
        <v>175</v>
      </c>
      <c r="B1446" s="6"/>
      <c r="C1446" s="7">
        <v>1981</v>
      </c>
      <c r="D1446" s="9" t="s">
        <v>1203</v>
      </c>
      <c r="E1446" s="378"/>
      <c r="F1446" s="380"/>
      <c r="G1446" s="130"/>
      <c r="H1446" s="130"/>
      <c r="I1446" s="130"/>
      <c r="J1446" s="128" t="str">
        <f t="shared" si="271"/>
        <v/>
      </c>
      <c r="K1446" s="129"/>
      <c r="L1446" s="347"/>
      <c r="M1446" s="139"/>
      <c r="N1446" s="209">
        <f>I1446</f>
        <v>0</v>
      </c>
      <c r="O1446" s="348">
        <f>L1446+M1446-N1446</f>
        <v>0</v>
      </c>
      <c r="P1446" s="129"/>
      <c r="Q1446" s="210"/>
      <c r="R1446" s="215"/>
      <c r="S1446" s="215"/>
      <c r="T1446" s="215"/>
      <c r="U1446" s="215"/>
      <c r="V1446" s="215"/>
      <c r="W1446" s="349"/>
      <c r="X1446" s="207">
        <f>T1446-U1446-V1446-W1446</f>
        <v>0</v>
      </c>
    </row>
    <row r="1447" spans="1:24" ht="18.600000000000001" hidden="1" thickBot="1">
      <c r="A1447" s="148">
        <v>180</v>
      </c>
      <c r="B1447" s="6"/>
      <c r="C1447" s="13">
        <v>1991</v>
      </c>
      <c r="D1447" s="12" t="s">
        <v>1204</v>
      </c>
      <c r="E1447" s="378"/>
      <c r="F1447" s="380"/>
      <c r="G1447" s="130"/>
      <c r="H1447" s="130"/>
      <c r="I1447" s="130"/>
      <c r="J1447" s="128" t="str">
        <f t="shared" si="271"/>
        <v/>
      </c>
      <c r="K1447" s="129"/>
      <c r="L1447" s="347"/>
      <c r="M1447" s="139"/>
      <c r="N1447" s="209">
        <f>I1447</f>
        <v>0</v>
      </c>
      <c r="O1447" s="348">
        <f>L1447+M1447-N1447</f>
        <v>0</v>
      </c>
      <c r="P1447" s="129"/>
      <c r="Q1447" s="210"/>
      <c r="R1447" s="215"/>
      <c r="S1447" s="215"/>
      <c r="T1447" s="215"/>
      <c r="U1447" s="215"/>
      <c r="V1447" s="215"/>
      <c r="W1447" s="349"/>
      <c r="X1447" s="207">
        <f>T1447-U1447-V1447-W1447</f>
        <v>0</v>
      </c>
    </row>
    <row r="1448" spans="1:24" ht="18.600000000000001" hidden="1" thickBot="1">
      <c r="A1448" s="148">
        <v>185</v>
      </c>
      <c r="B1448" s="10">
        <v>2100</v>
      </c>
      <c r="C1448" s="734" t="s">
        <v>310</v>
      </c>
      <c r="D1448" s="734"/>
      <c r="E1448" s="381">
        <f>SUM(E1449:E1453)</f>
        <v>0</v>
      </c>
      <c r="F1448" s="211">
        <f>SUM(F1449:F1453)</f>
        <v>0</v>
      </c>
      <c r="G1448" s="137">
        <f>SUM(G1449:G1453)</f>
        <v>0</v>
      </c>
      <c r="H1448" s="137">
        <f>SUM(H1449:H1453)</f>
        <v>0</v>
      </c>
      <c r="I1448" s="137">
        <f>SUM(I1449:I1453)</f>
        <v>0</v>
      </c>
      <c r="J1448" s="128" t="str">
        <f t="shared" si="271"/>
        <v/>
      </c>
      <c r="K1448" s="129"/>
      <c r="L1448" s="212">
        <f>SUM(L1449:L1453)</f>
        <v>0</v>
      </c>
      <c r="M1448" s="213">
        <f>SUM(M1449:M1453)</f>
        <v>0</v>
      </c>
      <c r="N1448" s="350">
        <f>SUM(N1449:N1453)</f>
        <v>0</v>
      </c>
      <c r="O1448" s="351">
        <f>SUM(O1449:O1453)</f>
        <v>0</v>
      </c>
      <c r="P1448" s="129"/>
      <c r="Q1448" s="214"/>
      <c r="R1448" s="225"/>
      <c r="S1448" s="225"/>
      <c r="T1448" s="225"/>
      <c r="U1448" s="225"/>
      <c r="V1448" s="225"/>
      <c r="W1448" s="352"/>
      <c r="X1448" s="207">
        <f t="shared" si="272"/>
        <v>0</v>
      </c>
    </row>
    <row r="1449" spans="1:24" ht="18.600000000000001" hidden="1" thickBot="1">
      <c r="A1449" s="148">
        <v>190</v>
      </c>
      <c r="B1449" s="6"/>
      <c r="C1449" s="15">
        <v>2110</v>
      </c>
      <c r="D1449" s="18" t="s">
        <v>1132</v>
      </c>
      <c r="E1449" s="378"/>
      <c r="F1449" s="380"/>
      <c r="G1449" s="130"/>
      <c r="H1449" s="130"/>
      <c r="I1449" s="130"/>
      <c r="J1449" s="128" t="str">
        <f t="shared" si="271"/>
        <v/>
      </c>
      <c r="K1449" s="129"/>
      <c r="L1449" s="347"/>
      <c r="M1449" s="139"/>
      <c r="N1449" s="209">
        <f>I1449</f>
        <v>0</v>
      </c>
      <c r="O1449" s="348">
        <f t="shared" si="273"/>
        <v>0</v>
      </c>
      <c r="P1449" s="129"/>
      <c r="Q1449" s="210"/>
      <c r="R1449" s="215"/>
      <c r="S1449" s="215"/>
      <c r="T1449" s="215"/>
      <c r="U1449" s="215"/>
      <c r="V1449" s="215"/>
      <c r="W1449" s="349"/>
      <c r="X1449" s="207">
        <f t="shared" si="272"/>
        <v>0</v>
      </c>
    </row>
    <row r="1450" spans="1:24" ht="18.600000000000001" hidden="1" thickBot="1">
      <c r="A1450" s="148">
        <v>200</v>
      </c>
      <c r="B1450" s="47"/>
      <c r="C1450" s="7">
        <v>2120</v>
      </c>
      <c r="D1450" s="35" t="s">
        <v>1133</v>
      </c>
      <c r="E1450" s="378"/>
      <c r="F1450" s="380"/>
      <c r="G1450" s="130"/>
      <c r="H1450" s="130"/>
      <c r="I1450" s="130"/>
      <c r="J1450" s="128" t="str">
        <f t="shared" si="271"/>
        <v/>
      </c>
      <c r="K1450" s="129"/>
      <c r="L1450" s="347"/>
      <c r="M1450" s="139"/>
      <c r="N1450" s="209">
        <f>I1450</f>
        <v>0</v>
      </c>
      <c r="O1450" s="348">
        <f t="shared" si="273"/>
        <v>0</v>
      </c>
      <c r="P1450" s="129"/>
      <c r="Q1450" s="210"/>
      <c r="R1450" s="215"/>
      <c r="S1450" s="215"/>
      <c r="T1450" s="215"/>
      <c r="U1450" s="215"/>
      <c r="V1450" s="215"/>
      <c r="W1450" s="349"/>
      <c r="X1450" s="207">
        <f t="shared" si="272"/>
        <v>0</v>
      </c>
    </row>
    <row r="1451" spans="1:24" ht="18.600000000000001" hidden="1" thickBot="1">
      <c r="A1451" s="148">
        <v>200</v>
      </c>
      <c r="B1451" s="47"/>
      <c r="C1451" s="7">
        <v>2125</v>
      </c>
      <c r="D1451" s="29" t="s">
        <v>304</v>
      </c>
      <c r="E1451" s="378"/>
      <c r="F1451" s="380"/>
      <c r="G1451" s="130"/>
      <c r="H1451" s="130"/>
      <c r="I1451" s="130"/>
      <c r="J1451" s="128" t="str">
        <f t="shared" si="271"/>
        <v/>
      </c>
      <c r="K1451" s="129"/>
      <c r="L1451" s="347"/>
      <c r="M1451" s="139"/>
      <c r="N1451" s="209">
        <f>I1451</f>
        <v>0</v>
      </c>
      <c r="O1451" s="348">
        <f t="shared" si="273"/>
        <v>0</v>
      </c>
      <c r="P1451" s="129"/>
      <c r="Q1451" s="210"/>
      <c r="R1451" s="215"/>
      <c r="S1451" s="215"/>
      <c r="T1451" s="215"/>
      <c r="U1451" s="215"/>
      <c r="V1451" s="215"/>
      <c r="W1451" s="349"/>
      <c r="X1451" s="207">
        <f t="shared" si="272"/>
        <v>0</v>
      </c>
    </row>
    <row r="1452" spans="1:24" ht="18.600000000000001" hidden="1" thickBot="1">
      <c r="A1452" s="148">
        <v>205</v>
      </c>
      <c r="B1452" s="14"/>
      <c r="C1452" s="7">
        <v>2140</v>
      </c>
      <c r="D1452" s="35" t="s">
        <v>1135</v>
      </c>
      <c r="E1452" s="378"/>
      <c r="F1452" s="380"/>
      <c r="G1452" s="130"/>
      <c r="H1452" s="130"/>
      <c r="I1452" s="130"/>
      <c r="J1452" s="128" t="str">
        <f t="shared" si="271"/>
        <v/>
      </c>
      <c r="K1452" s="129"/>
      <c r="L1452" s="347"/>
      <c r="M1452" s="139"/>
      <c r="N1452" s="209">
        <f>I1452</f>
        <v>0</v>
      </c>
      <c r="O1452" s="348">
        <f t="shared" si="273"/>
        <v>0</v>
      </c>
      <c r="P1452" s="129"/>
      <c r="Q1452" s="210"/>
      <c r="R1452" s="215"/>
      <c r="S1452" s="215"/>
      <c r="T1452" s="215"/>
      <c r="U1452" s="215"/>
      <c r="V1452" s="215"/>
      <c r="W1452" s="349"/>
      <c r="X1452" s="207">
        <f t="shared" si="272"/>
        <v>0</v>
      </c>
    </row>
    <row r="1453" spans="1:24" ht="18.600000000000001" hidden="1" thickBot="1">
      <c r="A1453" s="148">
        <v>210</v>
      </c>
      <c r="B1453" s="6"/>
      <c r="C1453" s="13">
        <v>2190</v>
      </c>
      <c r="D1453" s="468" t="s">
        <v>1136</v>
      </c>
      <c r="E1453" s="378"/>
      <c r="F1453" s="380"/>
      <c r="G1453" s="130"/>
      <c r="H1453" s="130"/>
      <c r="I1453" s="130"/>
      <c r="J1453" s="128" t="str">
        <f t="shared" si="271"/>
        <v/>
      </c>
      <c r="K1453" s="129"/>
      <c r="L1453" s="347"/>
      <c r="M1453" s="139"/>
      <c r="N1453" s="209">
        <f>I1453</f>
        <v>0</v>
      </c>
      <c r="O1453" s="348">
        <f t="shared" si="273"/>
        <v>0</v>
      </c>
      <c r="P1453" s="129"/>
      <c r="Q1453" s="210"/>
      <c r="R1453" s="215"/>
      <c r="S1453" s="215"/>
      <c r="T1453" s="215"/>
      <c r="U1453" s="215"/>
      <c r="V1453" s="215"/>
      <c r="W1453" s="349"/>
      <c r="X1453" s="207">
        <f t="shared" si="272"/>
        <v>0</v>
      </c>
    </row>
    <row r="1454" spans="1:24" ht="18.600000000000001" hidden="1" thickBot="1">
      <c r="A1454" s="148">
        <v>215</v>
      </c>
      <c r="B1454" s="10">
        <v>2200</v>
      </c>
      <c r="C1454" s="734" t="s">
        <v>1137</v>
      </c>
      <c r="D1454" s="734"/>
      <c r="E1454" s="381">
        <f>SUM(E1455:E1456)</f>
        <v>0</v>
      </c>
      <c r="F1454" s="211">
        <f>SUM(F1455:F1456)</f>
        <v>0</v>
      </c>
      <c r="G1454" s="137">
        <f>SUM(G1455:G1456)</f>
        <v>0</v>
      </c>
      <c r="H1454" s="137">
        <f>SUM(H1455:H1456)</f>
        <v>0</v>
      </c>
      <c r="I1454" s="137">
        <f>SUM(I1455:I1456)</f>
        <v>0</v>
      </c>
      <c r="J1454" s="128" t="str">
        <f t="shared" si="271"/>
        <v/>
      </c>
      <c r="K1454" s="129"/>
      <c r="L1454" s="212">
        <f>SUM(L1455:L1456)</f>
        <v>0</v>
      </c>
      <c r="M1454" s="213">
        <f>SUM(M1455:M1456)</f>
        <v>0</v>
      </c>
      <c r="N1454" s="350">
        <f>SUM(N1455:N1456)</f>
        <v>0</v>
      </c>
      <c r="O1454" s="351">
        <f>SUM(O1455:O1456)</f>
        <v>0</v>
      </c>
      <c r="P1454" s="129"/>
      <c r="Q1454" s="214"/>
      <c r="R1454" s="225"/>
      <c r="S1454" s="225"/>
      <c r="T1454" s="225"/>
      <c r="U1454" s="225"/>
      <c r="V1454" s="225"/>
      <c r="W1454" s="352"/>
      <c r="X1454" s="207">
        <f t="shared" si="272"/>
        <v>0</v>
      </c>
    </row>
    <row r="1455" spans="1:24" ht="18.600000000000001" hidden="1" thickBot="1">
      <c r="A1455" s="147">
        <v>220</v>
      </c>
      <c r="B1455" s="6"/>
      <c r="C1455" s="7">
        <v>2221</v>
      </c>
      <c r="D1455" s="9" t="s">
        <v>694</v>
      </c>
      <c r="E1455" s="378"/>
      <c r="F1455" s="380"/>
      <c r="G1455" s="130"/>
      <c r="H1455" s="130"/>
      <c r="I1455" s="130"/>
      <c r="J1455" s="128" t="str">
        <f t="shared" si="271"/>
        <v/>
      </c>
      <c r="K1455" s="129"/>
      <c r="L1455" s="347"/>
      <c r="M1455" s="139"/>
      <c r="N1455" s="209">
        <f t="shared" ref="N1455:N1460" si="279">I1455</f>
        <v>0</v>
      </c>
      <c r="O1455" s="348">
        <f t="shared" ref="O1455:O1460" si="280">L1455+M1455-N1455</f>
        <v>0</v>
      </c>
      <c r="P1455" s="129"/>
      <c r="Q1455" s="210"/>
      <c r="R1455" s="215"/>
      <c r="S1455" s="215"/>
      <c r="T1455" s="215"/>
      <c r="U1455" s="215"/>
      <c r="V1455" s="215"/>
      <c r="W1455" s="349"/>
      <c r="X1455" s="207">
        <f t="shared" si="272"/>
        <v>0</v>
      </c>
    </row>
    <row r="1456" spans="1:24" ht="18.600000000000001" hidden="1" thickBot="1">
      <c r="A1456" s="148">
        <v>225</v>
      </c>
      <c r="B1456" s="6"/>
      <c r="C1456" s="13">
        <v>2224</v>
      </c>
      <c r="D1456" s="12" t="s">
        <v>1138</v>
      </c>
      <c r="E1456" s="378"/>
      <c r="F1456" s="380"/>
      <c r="G1456" s="130"/>
      <c r="H1456" s="130"/>
      <c r="I1456" s="130"/>
      <c r="J1456" s="128" t="str">
        <f t="shared" si="271"/>
        <v/>
      </c>
      <c r="K1456" s="129"/>
      <c r="L1456" s="347"/>
      <c r="M1456" s="139"/>
      <c r="N1456" s="209">
        <f t="shared" si="279"/>
        <v>0</v>
      </c>
      <c r="O1456" s="348">
        <f t="shared" si="280"/>
        <v>0</v>
      </c>
      <c r="P1456" s="129"/>
      <c r="Q1456" s="210"/>
      <c r="R1456" s="215"/>
      <c r="S1456" s="215"/>
      <c r="T1456" s="215"/>
      <c r="U1456" s="215"/>
      <c r="V1456" s="215"/>
      <c r="W1456" s="349"/>
      <c r="X1456" s="207">
        <f t="shared" si="272"/>
        <v>0</v>
      </c>
    </row>
    <row r="1457" spans="1:24" ht="18.600000000000001" hidden="1" thickBot="1">
      <c r="A1457" s="148">
        <v>230</v>
      </c>
      <c r="B1457" s="10">
        <v>2500</v>
      </c>
      <c r="C1457" s="737" t="s">
        <v>1139</v>
      </c>
      <c r="D1457" s="737"/>
      <c r="E1457" s="381"/>
      <c r="F1457" s="384"/>
      <c r="G1457" s="143"/>
      <c r="H1457" s="143"/>
      <c r="I1457" s="130"/>
      <c r="J1457" s="128" t="str">
        <f t="shared" si="271"/>
        <v/>
      </c>
      <c r="K1457" s="129"/>
      <c r="L1457" s="354"/>
      <c r="M1457" s="141"/>
      <c r="N1457" s="209">
        <f t="shared" si="279"/>
        <v>0</v>
      </c>
      <c r="O1457" s="348">
        <f t="shared" si="280"/>
        <v>0</v>
      </c>
      <c r="P1457" s="129"/>
      <c r="Q1457" s="214"/>
      <c r="R1457" s="225"/>
      <c r="S1457" s="215"/>
      <c r="T1457" s="215"/>
      <c r="U1457" s="225"/>
      <c r="V1457" s="215"/>
      <c r="W1457" s="349"/>
      <c r="X1457" s="207">
        <f t="shared" si="272"/>
        <v>0</v>
      </c>
    </row>
    <row r="1458" spans="1:24" ht="18.600000000000001" hidden="1" thickBot="1">
      <c r="A1458" s="148">
        <v>245</v>
      </c>
      <c r="B1458" s="10">
        <v>2600</v>
      </c>
      <c r="C1458" s="738" t="s">
        <v>1140</v>
      </c>
      <c r="D1458" s="741"/>
      <c r="E1458" s="381"/>
      <c r="F1458" s="384"/>
      <c r="G1458" s="143"/>
      <c r="H1458" s="143"/>
      <c r="I1458" s="130"/>
      <c r="J1458" s="128" t="str">
        <f t="shared" si="271"/>
        <v/>
      </c>
      <c r="K1458" s="129"/>
      <c r="L1458" s="354"/>
      <c r="M1458" s="141"/>
      <c r="N1458" s="209">
        <f t="shared" si="279"/>
        <v>0</v>
      </c>
      <c r="O1458" s="348">
        <f t="shared" si="280"/>
        <v>0</v>
      </c>
      <c r="P1458" s="129"/>
      <c r="Q1458" s="214"/>
      <c r="R1458" s="225"/>
      <c r="S1458" s="215"/>
      <c r="T1458" s="215"/>
      <c r="U1458" s="225"/>
      <c r="V1458" s="215"/>
      <c r="W1458" s="349"/>
      <c r="X1458" s="207">
        <f t="shared" si="272"/>
        <v>0</v>
      </c>
    </row>
    <row r="1459" spans="1:24" ht="18.600000000000001" hidden="1" thickBot="1">
      <c r="A1459" s="147">
        <v>220</v>
      </c>
      <c r="B1459" s="10">
        <v>2700</v>
      </c>
      <c r="C1459" s="738" t="s">
        <v>1141</v>
      </c>
      <c r="D1459" s="741"/>
      <c r="E1459" s="381"/>
      <c r="F1459" s="384"/>
      <c r="G1459" s="143"/>
      <c r="H1459" s="143"/>
      <c r="I1459" s="130"/>
      <c r="J1459" s="128" t="str">
        <f t="shared" si="271"/>
        <v/>
      </c>
      <c r="K1459" s="129"/>
      <c r="L1459" s="354"/>
      <c r="M1459" s="141"/>
      <c r="N1459" s="209">
        <f t="shared" si="279"/>
        <v>0</v>
      </c>
      <c r="O1459" s="348">
        <f t="shared" si="280"/>
        <v>0</v>
      </c>
      <c r="P1459" s="129"/>
      <c r="Q1459" s="214"/>
      <c r="R1459" s="225"/>
      <c r="S1459" s="215"/>
      <c r="T1459" s="215"/>
      <c r="U1459" s="225"/>
      <c r="V1459" s="215"/>
      <c r="W1459" s="349"/>
      <c r="X1459" s="207">
        <f t="shared" si="272"/>
        <v>0</v>
      </c>
    </row>
    <row r="1460" spans="1:24" ht="18.600000000000001" hidden="1" thickBot="1">
      <c r="A1460" s="148">
        <v>225</v>
      </c>
      <c r="B1460" s="10">
        <v>2800</v>
      </c>
      <c r="C1460" s="738" t="s">
        <v>1142</v>
      </c>
      <c r="D1460" s="741"/>
      <c r="E1460" s="381"/>
      <c r="F1460" s="384"/>
      <c r="G1460" s="143"/>
      <c r="H1460" s="143"/>
      <c r="I1460" s="130"/>
      <c r="J1460" s="128" t="str">
        <f t="shared" si="271"/>
        <v/>
      </c>
      <c r="K1460" s="129"/>
      <c r="L1460" s="354"/>
      <c r="M1460" s="141"/>
      <c r="N1460" s="209">
        <f t="shared" si="279"/>
        <v>0</v>
      </c>
      <c r="O1460" s="348">
        <f t="shared" si="280"/>
        <v>0</v>
      </c>
      <c r="P1460" s="129"/>
      <c r="Q1460" s="214"/>
      <c r="R1460" s="225"/>
      <c r="S1460" s="215"/>
      <c r="T1460" s="215"/>
      <c r="U1460" s="225"/>
      <c r="V1460" s="215"/>
      <c r="W1460" s="349"/>
      <c r="X1460" s="207">
        <f t="shared" si="272"/>
        <v>0</v>
      </c>
    </row>
    <row r="1461" spans="1:24" ht="18.600000000000001" hidden="1" thickBot="1">
      <c r="A1461" s="148">
        <v>230</v>
      </c>
      <c r="B1461" s="10">
        <v>2900</v>
      </c>
      <c r="C1461" s="730" t="s">
        <v>1143</v>
      </c>
      <c r="D1461" s="736"/>
      <c r="E1461" s="381">
        <f>SUM(E1462:E1467)</f>
        <v>0</v>
      </c>
      <c r="F1461" s="211">
        <f>SUM(F1462:F1467)</f>
        <v>0</v>
      </c>
      <c r="G1461" s="137">
        <f>SUM(G1462:G1467)</f>
        <v>0</v>
      </c>
      <c r="H1461" s="137">
        <f>SUM(H1462:H1467)</f>
        <v>0</v>
      </c>
      <c r="I1461" s="137">
        <f>SUM(I1462:I1467)</f>
        <v>0</v>
      </c>
      <c r="J1461" s="128" t="str">
        <f t="shared" si="271"/>
        <v/>
      </c>
      <c r="K1461" s="129"/>
      <c r="L1461" s="212">
        <f>SUM(L1462:L1467)</f>
        <v>0</v>
      </c>
      <c r="M1461" s="213">
        <f>SUM(M1462:M1467)</f>
        <v>0</v>
      </c>
      <c r="N1461" s="350">
        <f>SUM(N1462:N1467)</f>
        <v>0</v>
      </c>
      <c r="O1461" s="351">
        <f>SUM(O1462:O1467)</f>
        <v>0</v>
      </c>
      <c r="P1461" s="129"/>
      <c r="Q1461" s="214"/>
      <c r="R1461" s="225"/>
      <c r="S1461" s="225"/>
      <c r="T1461" s="225"/>
      <c r="U1461" s="225"/>
      <c r="V1461" s="225"/>
      <c r="W1461" s="352"/>
      <c r="X1461" s="207">
        <f t="shared" si="272"/>
        <v>0</v>
      </c>
    </row>
    <row r="1462" spans="1:24" ht="18.600000000000001" hidden="1" thickBot="1">
      <c r="A1462" s="148">
        <v>235</v>
      </c>
      <c r="B1462" s="48"/>
      <c r="C1462" s="15">
        <v>2920</v>
      </c>
      <c r="D1462" s="218" t="s">
        <v>1144</v>
      </c>
      <c r="E1462" s="378"/>
      <c r="F1462" s="380"/>
      <c r="G1462" s="130"/>
      <c r="H1462" s="130"/>
      <c r="I1462" s="130"/>
      <c r="J1462" s="128" t="str">
        <f t="shared" si="271"/>
        <v/>
      </c>
      <c r="K1462" s="129"/>
      <c r="L1462" s="347"/>
      <c r="M1462" s="139"/>
      <c r="N1462" s="209">
        <f t="shared" ref="N1462:N1467" si="281">I1462</f>
        <v>0</v>
      </c>
      <c r="O1462" s="348">
        <f t="shared" ref="O1462:O1467" si="282">L1462+M1462-N1462</f>
        <v>0</v>
      </c>
      <c r="P1462" s="129"/>
      <c r="Q1462" s="210"/>
      <c r="R1462" s="215"/>
      <c r="S1462" s="215"/>
      <c r="T1462" s="215"/>
      <c r="U1462" s="215"/>
      <c r="V1462" s="215"/>
      <c r="W1462" s="349"/>
      <c r="X1462" s="207">
        <f t="shared" si="272"/>
        <v>0</v>
      </c>
    </row>
    <row r="1463" spans="1:24" ht="36" hidden="1" customHeight="1" thickBot="1">
      <c r="A1463" s="148">
        <v>240</v>
      </c>
      <c r="B1463" s="48"/>
      <c r="C1463" s="44">
        <v>2969</v>
      </c>
      <c r="D1463" s="219" t="s">
        <v>1145</v>
      </c>
      <c r="E1463" s="378"/>
      <c r="F1463" s="380"/>
      <c r="G1463" s="130"/>
      <c r="H1463" s="130"/>
      <c r="I1463" s="130"/>
      <c r="J1463" s="128" t="str">
        <f t="shared" si="271"/>
        <v/>
      </c>
      <c r="K1463" s="129"/>
      <c r="L1463" s="347"/>
      <c r="M1463" s="139"/>
      <c r="N1463" s="209">
        <f t="shared" si="281"/>
        <v>0</v>
      </c>
      <c r="O1463" s="348">
        <f t="shared" si="282"/>
        <v>0</v>
      </c>
      <c r="P1463" s="129"/>
      <c r="Q1463" s="210"/>
      <c r="R1463" s="215"/>
      <c r="S1463" s="215"/>
      <c r="T1463" s="215"/>
      <c r="U1463" s="215"/>
      <c r="V1463" s="215"/>
      <c r="W1463" s="349"/>
      <c r="X1463" s="207">
        <f t="shared" si="272"/>
        <v>0</v>
      </c>
    </row>
    <row r="1464" spans="1:24" ht="33" hidden="1" thickBot="1">
      <c r="A1464" s="148">
        <v>245</v>
      </c>
      <c r="B1464" s="48"/>
      <c r="C1464" s="44">
        <v>2970</v>
      </c>
      <c r="D1464" s="219" t="s">
        <v>1146</v>
      </c>
      <c r="E1464" s="378"/>
      <c r="F1464" s="380"/>
      <c r="G1464" s="130"/>
      <c r="H1464" s="130"/>
      <c r="I1464" s="130"/>
      <c r="J1464" s="128" t="str">
        <f t="shared" si="271"/>
        <v/>
      </c>
      <c r="K1464" s="129"/>
      <c r="L1464" s="347"/>
      <c r="M1464" s="139"/>
      <c r="N1464" s="209">
        <f t="shared" si="281"/>
        <v>0</v>
      </c>
      <c r="O1464" s="348">
        <f t="shared" si="282"/>
        <v>0</v>
      </c>
      <c r="P1464" s="129"/>
      <c r="Q1464" s="210"/>
      <c r="R1464" s="215"/>
      <c r="S1464" s="215"/>
      <c r="T1464" s="215"/>
      <c r="U1464" s="215"/>
      <c r="V1464" s="215"/>
      <c r="W1464" s="349"/>
      <c r="X1464" s="207">
        <f t="shared" si="272"/>
        <v>0</v>
      </c>
    </row>
    <row r="1465" spans="1:24" ht="18.600000000000001" hidden="1" thickBot="1">
      <c r="A1465" s="147">
        <v>250</v>
      </c>
      <c r="B1465" s="48"/>
      <c r="C1465" s="42">
        <v>2989</v>
      </c>
      <c r="D1465" s="220" t="s">
        <v>1147</v>
      </c>
      <c r="E1465" s="378"/>
      <c r="F1465" s="380"/>
      <c r="G1465" s="130"/>
      <c r="H1465" s="130"/>
      <c r="I1465" s="130"/>
      <c r="J1465" s="128" t="str">
        <f t="shared" si="271"/>
        <v/>
      </c>
      <c r="K1465" s="129"/>
      <c r="L1465" s="347"/>
      <c r="M1465" s="139"/>
      <c r="N1465" s="209">
        <f t="shared" si="281"/>
        <v>0</v>
      </c>
      <c r="O1465" s="348">
        <f t="shared" si="282"/>
        <v>0</v>
      </c>
      <c r="P1465" s="129"/>
      <c r="Q1465" s="210"/>
      <c r="R1465" s="215"/>
      <c r="S1465" s="215"/>
      <c r="T1465" s="215"/>
      <c r="U1465" s="215"/>
      <c r="V1465" s="215"/>
      <c r="W1465" s="349"/>
      <c r="X1465" s="207">
        <f t="shared" si="272"/>
        <v>0</v>
      </c>
    </row>
    <row r="1466" spans="1:24" ht="18.600000000000001" hidden="1" thickBot="1">
      <c r="A1466" s="148">
        <v>255</v>
      </c>
      <c r="B1466" s="6"/>
      <c r="C1466" s="7">
        <v>2991</v>
      </c>
      <c r="D1466" s="221" t="s">
        <v>1148</v>
      </c>
      <c r="E1466" s="378"/>
      <c r="F1466" s="380"/>
      <c r="G1466" s="130"/>
      <c r="H1466" s="130"/>
      <c r="I1466" s="130"/>
      <c r="J1466" s="128" t="str">
        <f t="shared" si="271"/>
        <v/>
      </c>
      <c r="K1466" s="129"/>
      <c r="L1466" s="347"/>
      <c r="M1466" s="139"/>
      <c r="N1466" s="209">
        <f t="shared" si="281"/>
        <v>0</v>
      </c>
      <c r="O1466" s="348">
        <f t="shared" si="282"/>
        <v>0</v>
      </c>
      <c r="P1466" s="129"/>
      <c r="Q1466" s="210"/>
      <c r="R1466" s="215"/>
      <c r="S1466" s="215"/>
      <c r="T1466" s="215"/>
      <c r="U1466" s="215"/>
      <c r="V1466" s="215"/>
      <c r="W1466" s="349"/>
      <c r="X1466" s="207">
        <f t="shared" si="272"/>
        <v>0</v>
      </c>
    </row>
    <row r="1467" spans="1:24" ht="18.600000000000001" hidden="1" thickBot="1">
      <c r="A1467" s="148">
        <v>265</v>
      </c>
      <c r="B1467" s="6"/>
      <c r="C1467" s="13">
        <v>2992</v>
      </c>
      <c r="D1467" s="26" t="s">
        <v>1149</v>
      </c>
      <c r="E1467" s="378"/>
      <c r="F1467" s="380"/>
      <c r="G1467" s="130"/>
      <c r="H1467" s="130"/>
      <c r="I1467" s="130"/>
      <c r="J1467" s="128" t="str">
        <f t="shared" si="271"/>
        <v/>
      </c>
      <c r="K1467" s="129"/>
      <c r="L1467" s="347"/>
      <c r="M1467" s="139"/>
      <c r="N1467" s="209">
        <f t="shared" si="281"/>
        <v>0</v>
      </c>
      <c r="O1467" s="348">
        <f t="shared" si="282"/>
        <v>0</v>
      </c>
      <c r="P1467" s="129"/>
      <c r="Q1467" s="210"/>
      <c r="R1467" s="215"/>
      <c r="S1467" s="215"/>
      <c r="T1467" s="215"/>
      <c r="U1467" s="215"/>
      <c r="V1467" s="215"/>
      <c r="W1467" s="349"/>
      <c r="X1467" s="207">
        <f t="shared" si="272"/>
        <v>0</v>
      </c>
    </row>
    <row r="1468" spans="1:24" ht="18.600000000000001" hidden="1" thickBot="1">
      <c r="A1468" s="147">
        <v>270</v>
      </c>
      <c r="B1468" s="10">
        <v>3300</v>
      </c>
      <c r="C1468" s="730" t="s">
        <v>1150</v>
      </c>
      <c r="D1468" s="730"/>
      <c r="E1468" s="381">
        <f>SUM(E1469:E1474)</f>
        <v>0</v>
      </c>
      <c r="F1468" s="211">
        <f>SUM(F1469:F1474)</f>
        <v>0</v>
      </c>
      <c r="G1468" s="137">
        <f>SUM(G1469:G1474)</f>
        <v>0</v>
      </c>
      <c r="H1468" s="137">
        <f>SUM(H1469:H1474)</f>
        <v>0</v>
      </c>
      <c r="I1468" s="137">
        <f>SUM(I1469:I1474)</f>
        <v>0</v>
      </c>
      <c r="J1468" s="128" t="str">
        <f t="shared" si="271"/>
        <v/>
      </c>
      <c r="K1468" s="129"/>
      <c r="L1468" s="214"/>
      <c r="M1468" s="225"/>
      <c r="N1468" s="225"/>
      <c r="O1468" s="352"/>
      <c r="P1468" s="129"/>
      <c r="Q1468" s="214"/>
      <c r="R1468" s="225"/>
      <c r="S1468" s="225"/>
      <c r="T1468" s="225"/>
      <c r="U1468" s="225"/>
      <c r="V1468" s="225"/>
      <c r="W1468" s="352"/>
      <c r="X1468" s="207">
        <f t="shared" si="272"/>
        <v>0</v>
      </c>
    </row>
    <row r="1469" spans="1:24" ht="18.600000000000001" hidden="1" thickBot="1">
      <c r="A1469" s="147">
        <v>290</v>
      </c>
      <c r="B1469" s="14"/>
      <c r="C1469" s="15">
        <v>3301</v>
      </c>
      <c r="D1469" s="398" t="s">
        <v>1151</v>
      </c>
      <c r="E1469" s="378"/>
      <c r="F1469" s="380"/>
      <c r="G1469" s="130"/>
      <c r="H1469" s="130"/>
      <c r="I1469" s="130"/>
      <c r="J1469" s="128" t="str">
        <f t="shared" si="271"/>
        <v/>
      </c>
      <c r="K1469" s="129"/>
      <c r="L1469" s="210"/>
      <c r="M1469" s="215"/>
      <c r="N1469" s="215"/>
      <c r="O1469" s="349"/>
      <c r="P1469" s="129"/>
      <c r="Q1469" s="210"/>
      <c r="R1469" s="215"/>
      <c r="S1469" s="215"/>
      <c r="T1469" s="215"/>
      <c r="U1469" s="215"/>
      <c r="V1469" s="215"/>
      <c r="W1469" s="349"/>
      <c r="X1469" s="207">
        <f t="shared" si="272"/>
        <v>0</v>
      </c>
    </row>
    <row r="1470" spans="1:24" ht="18.600000000000001" hidden="1" thickBot="1">
      <c r="A1470" s="216">
        <v>320</v>
      </c>
      <c r="B1470" s="14"/>
      <c r="C1470" s="44">
        <v>3302</v>
      </c>
      <c r="D1470" s="399" t="s">
        <v>305</v>
      </c>
      <c r="E1470" s="378"/>
      <c r="F1470" s="380"/>
      <c r="G1470" s="130"/>
      <c r="H1470" s="130"/>
      <c r="I1470" s="130"/>
      <c r="J1470" s="128" t="str">
        <f t="shared" si="271"/>
        <v/>
      </c>
      <c r="K1470" s="129"/>
      <c r="L1470" s="210"/>
      <c r="M1470" s="215"/>
      <c r="N1470" s="215"/>
      <c r="O1470" s="349"/>
      <c r="P1470" s="129"/>
      <c r="Q1470" s="210"/>
      <c r="R1470" s="215"/>
      <c r="S1470" s="215"/>
      <c r="T1470" s="215"/>
      <c r="U1470" s="215"/>
      <c r="V1470" s="215"/>
      <c r="W1470" s="349"/>
      <c r="X1470" s="207">
        <f t="shared" si="272"/>
        <v>0</v>
      </c>
    </row>
    <row r="1471" spans="1:24" ht="18.600000000000001" hidden="1" thickBot="1">
      <c r="A1471" s="147">
        <v>330</v>
      </c>
      <c r="B1471" s="14"/>
      <c r="C1471" s="44">
        <v>3303</v>
      </c>
      <c r="D1471" s="399" t="s">
        <v>1153</v>
      </c>
      <c r="E1471" s="378"/>
      <c r="F1471" s="380"/>
      <c r="G1471" s="130"/>
      <c r="H1471" s="130"/>
      <c r="I1471" s="130"/>
      <c r="J1471" s="128" t="str">
        <f t="shared" si="271"/>
        <v/>
      </c>
      <c r="K1471" s="129"/>
      <c r="L1471" s="210"/>
      <c r="M1471" s="215"/>
      <c r="N1471" s="215"/>
      <c r="O1471" s="349"/>
      <c r="P1471" s="129"/>
      <c r="Q1471" s="210"/>
      <c r="R1471" s="215"/>
      <c r="S1471" s="215"/>
      <c r="T1471" s="215"/>
      <c r="U1471" s="215"/>
      <c r="V1471" s="215"/>
      <c r="W1471" s="349"/>
      <c r="X1471" s="207">
        <f t="shared" si="272"/>
        <v>0</v>
      </c>
    </row>
    <row r="1472" spans="1:24" ht="18.600000000000001" hidden="1" thickBot="1">
      <c r="A1472" s="147">
        <v>350</v>
      </c>
      <c r="B1472" s="14"/>
      <c r="C1472" s="42">
        <v>3304</v>
      </c>
      <c r="D1472" s="400" t="s">
        <v>1154</v>
      </c>
      <c r="E1472" s="378"/>
      <c r="F1472" s="380"/>
      <c r="G1472" s="130"/>
      <c r="H1472" s="130"/>
      <c r="I1472" s="130"/>
      <c r="J1472" s="128" t="str">
        <f t="shared" si="271"/>
        <v/>
      </c>
      <c r="K1472" s="129"/>
      <c r="L1472" s="210"/>
      <c r="M1472" s="215"/>
      <c r="N1472" s="215"/>
      <c r="O1472" s="349"/>
      <c r="P1472" s="129"/>
      <c r="Q1472" s="210"/>
      <c r="R1472" s="215"/>
      <c r="S1472" s="215"/>
      <c r="T1472" s="215"/>
      <c r="U1472" s="215"/>
      <c r="V1472" s="215"/>
      <c r="W1472" s="349"/>
      <c r="X1472" s="207">
        <f t="shared" si="272"/>
        <v>0</v>
      </c>
    </row>
    <row r="1473" spans="1:24" ht="18.600000000000001" hidden="1" thickBot="1">
      <c r="A1473" s="148">
        <v>355</v>
      </c>
      <c r="B1473" s="14"/>
      <c r="C1473" s="13">
        <v>3305</v>
      </c>
      <c r="D1473" s="401" t="s">
        <v>1155</v>
      </c>
      <c r="E1473" s="378"/>
      <c r="F1473" s="380"/>
      <c r="G1473" s="130"/>
      <c r="H1473" s="130"/>
      <c r="I1473" s="130"/>
      <c r="J1473" s="128" t="str">
        <f t="shared" si="271"/>
        <v/>
      </c>
      <c r="K1473" s="129"/>
      <c r="L1473" s="210"/>
      <c r="M1473" s="215"/>
      <c r="N1473" s="215"/>
      <c r="O1473" s="349"/>
      <c r="P1473" s="129"/>
      <c r="Q1473" s="210"/>
      <c r="R1473" s="215"/>
      <c r="S1473" s="215"/>
      <c r="T1473" s="215"/>
      <c r="U1473" s="215"/>
      <c r="V1473" s="215"/>
      <c r="W1473" s="349"/>
      <c r="X1473" s="207">
        <f t="shared" si="272"/>
        <v>0</v>
      </c>
    </row>
    <row r="1474" spans="1:24" ht="18.600000000000001" hidden="1" thickBot="1">
      <c r="A1474" s="148">
        <v>375</v>
      </c>
      <c r="B1474" s="14"/>
      <c r="C1474" s="13">
        <v>3306</v>
      </c>
      <c r="D1474" s="401" t="s">
        <v>1156</v>
      </c>
      <c r="E1474" s="378"/>
      <c r="F1474" s="380"/>
      <c r="G1474" s="130"/>
      <c r="H1474" s="130"/>
      <c r="I1474" s="130"/>
      <c r="J1474" s="128" t="str">
        <f t="shared" ref="J1474:J1522" si="283">(IF($E1474&lt;&gt;0,$J$2,IF($I1474&lt;&gt;0,$J$2,"")))</f>
        <v/>
      </c>
      <c r="K1474" s="129"/>
      <c r="L1474" s="210"/>
      <c r="M1474" s="215"/>
      <c r="N1474" s="215"/>
      <c r="O1474" s="349"/>
      <c r="P1474" s="129"/>
      <c r="Q1474" s="210"/>
      <c r="R1474" s="215"/>
      <c r="S1474" s="215"/>
      <c r="T1474" s="215"/>
      <c r="U1474" s="215"/>
      <c r="V1474" s="215"/>
      <c r="W1474" s="349"/>
      <c r="X1474" s="207">
        <f t="shared" si="272"/>
        <v>0</v>
      </c>
    </row>
    <row r="1475" spans="1:24" ht="18.600000000000001" hidden="1" thickBot="1">
      <c r="A1475" s="148">
        <v>380</v>
      </c>
      <c r="B1475" s="10">
        <v>3900</v>
      </c>
      <c r="C1475" s="737" t="s">
        <v>1157</v>
      </c>
      <c r="D1475" s="742"/>
      <c r="E1475" s="381"/>
      <c r="F1475" s="384"/>
      <c r="G1475" s="143"/>
      <c r="H1475" s="143"/>
      <c r="I1475" s="130"/>
      <c r="J1475" s="128" t="str">
        <f t="shared" si="283"/>
        <v/>
      </c>
      <c r="K1475" s="129"/>
      <c r="L1475" s="354"/>
      <c r="M1475" s="141"/>
      <c r="N1475" s="213">
        <f t="shared" ref="N1475:N1518" si="284">I1475</f>
        <v>0</v>
      </c>
      <c r="O1475" s="348">
        <f>L1475+M1475-N1475</f>
        <v>0</v>
      </c>
      <c r="P1475" s="129"/>
      <c r="Q1475" s="354"/>
      <c r="R1475" s="141"/>
      <c r="S1475" s="355">
        <f>+IF(+(L1475+M1475)&gt;=I1475,+M1475,+(+I1475-L1475))</f>
        <v>0</v>
      </c>
      <c r="T1475" s="209">
        <f>Q1475+R1475-S1475</f>
        <v>0</v>
      </c>
      <c r="U1475" s="141"/>
      <c r="V1475" s="141"/>
      <c r="W1475" s="140"/>
      <c r="X1475" s="207">
        <f t="shared" ref="X1475:X1518" si="285">T1475-U1475-V1475-W1475</f>
        <v>0</v>
      </c>
    </row>
    <row r="1476" spans="1:24" ht="18.600000000000001" hidden="1" thickBot="1">
      <c r="A1476" s="148">
        <v>385</v>
      </c>
      <c r="B1476" s="10">
        <v>4000</v>
      </c>
      <c r="C1476" s="735" t="s">
        <v>1158</v>
      </c>
      <c r="D1476" s="735"/>
      <c r="E1476" s="381"/>
      <c r="F1476" s="384"/>
      <c r="G1476" s="143"/>
      <c r="H1476" s="143"/>
      <c r="I1476" s="130"/>
      <c r="J1476" s="128" t="str">
        <f t="shared" si="283"/>
        <v/>
      </c>
      <c r="K1476" s="129"/>
      <c r="L1476" s="354"/>
      <c r="M1476" s="141"/>
      <c r="N1476" s="213">
        <f t="shared" si="284"/>
        <v>0</v>
      </c>
      <c r="O1476" s="348">
        <f>L1476+M1476-N1476</f>
        <v>0</v>
      </c>
      <c r="P1476" s="129"/>
      <c r="Q1476" s="214"/>
      <c r="R1476" s="225"/>
      <c r="S1476" s="225"/>
      <c r="T1476" s="215"/>
      <c r="U1476" s="225"/>
      <c r="V1476" s="225"/>
      <c r="W1476" s="349"/>
      <c r="X1476" s="207">
        <f t="shared" si="285"/>
        <v>0</v>
      </c>
    </row>
    <row r="1477" spans="1:24" ht="18.600000000000001" hidden="1" thickBot="1">
      <c r="A1477" s="148">
        <v>390</v>
      </c>
      <c r="B1477" s="10">
        <v>4100</v>
      </c>
      <c r="C1477" s="735" t="s">
        <v>1159</v>
      </c>
      <c r="D1477" s="735"/>
      <c r="E1477" s="381"/>
      <c r="F1477" s="384"/>
      <c r="G1477" s="143"/>
      <c r="H1477" s="143"/>
      <c r="I1477" s="130"/>
      <c r="J1477" s="128" t="str">
        <f t="shared" si="283"/>
        <v/>
      </c>
      <c r="K1477" s="129"/>
      <c r="L1477" s="214"/>
      <c r="M1477" s="225"/>
      <c r="N1477" s="225"/>
      <c r="O1477" s="352"/>
      <c r="P1477" s="129"/>
      <c r="Q1477" s="214"/>
      <c r="R1477" s="225"/>
      <c r="S1477" s="225"/>
      <c r="T1477" s="225"/>
      <c r="U1477" s="225"/>
      <c r="V1477" s="225"/>
      <c r="W1477" s="352"/>
      <c r="X1477" s="207">
        <f t="shared" si="285"/>
        <v>0</v>
      </c>
    </row>
    <row r="1478" spans="1:24" ht="18.600000000000001" thickBot="1">
      <c r="A1478" s="148">
        <v>395</v>
      </c>
      <c r="B1478" s="10">
        <v>4200</v>
      </c>
      <c r="C1478" s="730" t="s">
        <v>1160</v>
      </c>
      <c r="D1478" s="736"/>
      <c r="E1478" s="381">
        <f>SUM(E1479:E1484)</f>
        <v>0</v>
      </c>
      <c r="F1478" s="211">
        <f>SUM(F1479:F1484)</f>
        <v>2000</v>
      </c>
      <c r="G1478" s="137">
        <f>SUM(G1479:G1484)</f>
        <v>2000</v>
      </c>
      <c r="H1478" s="137">
        <f>SUM(H1479:H1484)</f>
        <v>2000</v>
      </c>
      <c r="I1478" s="137">
        <f>SUM(I1479:I1484)</f>
        <v>2000</v>
      </c>
      <c r="J1478" s="128">
        <f t="shared" si="283"/>
        <v>1</v>
      </c>
      <c r="K1478" s="129"/>
      <c r="L1478" s="212">
        <f>SUM(L1479:L1484)</f>
        <v>0</v>
      </c>
      <c r="M1478" s="213">
        <f>SUM(M1479:M1484)</f>
        <v>0</v>
      </c>
      <c r="N1478" s="350">
        <f>SUM(N1479:N1484)</f>
        <v>2000</v>
      </c>
      <c r="O1478" s="351">
        <f>SUM(O1479:O1484)</f>
        <v>-2000</v>
      </c>
      <c r="P1478" s="129"/>
      <c r="Q1478" s="212">
        <f t="shared" ref="Q1478:W1478" si="286">SUM(Q1479:Q1484)</f>
        <v>0</v>
      </c>
      <c r="R1478" s="213">
        <f t="shared" si="286"/>
        <v>0</v>
      </c>
      <c r="S1478" s="213">
        <f t="shared" si="286"/>
        <v>2000</v>
      </c>
      <c r="T1478" s="213">
        <f t="shared" si="286"/>
        <v>-2000</v>
      </c>
      <c r="U1478" s="213">
        <f t="shared" si="286"/>
        <v>0</v>
      </c>
      <c r="V1478" s="213">
        <f t="shared" si="286"/>
        <v>0</v>
      </c>
      <c r="W1478" s="351">
        <f t="shared" si="286"/>
        <v>0</v>
      </c>
      <c r="X1478" s="207">
        <f t="shared" si="285"/>
        <v>-2000</v>
      </c>
    </row>
    <row r="1479" spans="1:24" ht="18.600000000000001" hidden="1" thickBot="1">
      <c r="A1479" s="142">
        <v>397</v>
      </c>
      <c r="B1479" s="49"/>
      <c r="C1479" s="15">
        <v>4201</v>
      </c>
      <c r="D1479" s="8" t="s">
        <v>1161</v>
      </c>
      <c r="E1479" s="378"/>
      <c r="F1479" s="380"/>
      <c r="G1479" s="130"/>
      <c r="H1479" s="130"/>
      <c r="I1479" s="130"/>
      <c r="J1479" s="128" t="str">
        <f t="shared" si="283"/>
        <v/>
      </c>
      <c r="K1479" s="129"/>
      <c r="L1479" s="347"/>
      <c r="M1479" s="139"/>
      <c r="N1479" s="209">
        <f t="shared" si="284"/>
        <v>0</v>
      </c>
      <c r="O1479" s="348">
        <f t="shared" ref="O1479:O1484" si="287">L1479+M1479-N1479</f>
        <v>0</v>
      </c>
      <c r="P1479" s="129"/>
      <c r="Q1479" s="347"/>
      <c r="R1479" s="139"/>
      <c r="S1479" s="355">
        <f t="shared" ref="S1479:S1484" si="288">+IF(+(L1479+M1479)&gt;=I1479,+M1479,+(+I1479-L1479))</f>
        <v>0</v>
      </c>
      <c r="T1479" s="209">
        <f t="shared" ref="T1479:T1484" si="289">Q1479+R1479-S1479</f>
        <v>0</v>
      </c>
      <c r="U1479" s="139"/>
      <c r="V1479" s="139"/>
      <c r="W1479" s="140"/>
      <c r="X1479" s="207">
        <f t="shared" si="285"/>
        <v>0</v>
      </c>
    </row>
    <row r="1480" spans="1:24" ht="18.600000000000001" hidden="1" thickBot="1">
      <c r="A1480" s="131">
        <v>398</v>
      </c>
      <c r="B1480" s="49"/>
      <c r="C1480" s="7">
        <v>4202</v>
      </c>
      <c r="D1480" s="9" t="s">
        <v>1162</v>
      </c>
      <c r="E1480" s="378"/>
      <c r="F1480" s="380"/>
      <c r="G1480" s="130"/>
      <c r="H1480" s="130"/>
      <c r="I1480" s="130"/>
      <c r="J1480" s="128" t="str">
        <f t="shared" si="283"/>
        <v/>
      </c>
      <c r="K1480" s="129"/>
      <c r="L1480" s="347"/>
      <c r="M1480" s="139"/>
      <c r="N1480" s="209">
        <f t="shared" si="284"/>
        <v>0</v>
      </c>
      <c r="O1480" s="348">
        <f t="shared" si="287"/>
        <v>0</v>
      </c>
      <c r="P1480" s="129"/>
      <c r="Q1480" s="347"/>
      <c r="R1480" s="139"/>
      <c r="S1480" s="355">
        <f t="shared" si="288"/>
        <v>0</v>
      </c>
      <c r="T1480" s="209">
        <f t="shared" si="289"/>
        <v>0</v>
      </c>
      <c r="U1480" s="139"/>
      <c r="V1480" s="139"/>
      <c r="W1480" s="140"/>
      <c r="X1480" s="207">
        <f t="shared" si="285"/>
        <v>0</v>
      </c>
    </row>
    <row r="1481" spans="1:24" ht="18.600000000000001" thickBot="1">
      <c r="A1481" s="131">
        <v>399</v>
      </c>
      <c r="B1481" s="49"/>
      <c r="C1481" s="7">
        <v>4214</v>
      </c>
      <c r="D1481" s="9" t="s">
        <v>1163</v>
      </c>
      <c r="E1481" s="378"/>
      <c r="F1481" s="380">
        <v>2000</v>
      </c>
      <c r="G1481" s="130">
        <v>2000</v>
      </c>
      <c r="H1481" s="130">
        <v>2000</v>
      </c>
      <c r="I1481" s="130">
        <v>2000</v>
      </c>
      <c r="J1481" s="128">
        <f t="shared" si="283"/>
        <v>1</v>
      </c>
      <c r="K1481" s="129"/>
      <c r="L1481" s="347"/>
      <c r="M1481" s="139"/>
      <c r="N1481" s="209">
        <f t="shared" si="284"/>
        <v>2000</v>
      </c>
      <c r="O1481" s="348">
        <f t="shared" si="287"/>
        <v>-2000</v>
      </c>
      <c r="P1481" s="129"/>
      <c r="Q1481" s="347"/>
      <c r="R1481" s="139"/>
      <c r="S1481" s="355">
        <f t="shared" si="288"/>
        <v>2000</v>
      </c>
      <c r="T1481" s="209">
        <f t="shared" si="289"/>
        <v>-2000</v>
      </c>
      <c r="U1481" s="139"/>
      <c r="V1481" s="139"/>
      <c r="W1481" s="140"/>
      <c r="X1481" s="207">
        <f t="shared" si="285"/>
        <v>-2000</v>
      </c>
    </row>
    <row r="1482" spans="1:24" ht="18.600000000000001" hidden="1" thickBot="1">
      <c r="A1482" s="131">
        <v>400</v>
      </c>
      <c r="B1482" s="49"/>
      <c r="C1482" s="7">
        <v>4217</v>
      </c>
      <c r="D1482" s="9" t="s">
        <v>1164</v>
      </c>
      <c r="E1482" s="378"/>
      <c r="F1482" s="380"/>
      <c r="G1482" s="130"/>
      <c r="H1482" s="130"/>
      <c r="I1482" s="130"/>
      <c r="J1482" s="128" t="str">
        <f t="shared" si="283"/>
        <v/>
      </c>
      <c r="K1482" s="129"/>
      <c r="L1482" s="347"/>
      <c r="M1482" s="139"/>
      <c r="N1482" s="209">
        <f t="shared" si="284"/>
        <v>0</v>
      </c>
      <c r="O1482" s="348">
        <f t="shared" si="287"/>
        <v>0</v>
      </c>
      <c r="P1482" s="129"/>
      <c r="Q1482" s="347"/>
      <c r="R1482" s="139"/>
      <c r="S1482" s="355">
        <f t="shared" si="288"/>
        <v>0</v>
      </c>
      <c r="T1482" s="209">
        <f t="shared" si="289"/>
        <v>0</v>
      </c>
      <c r="U1482" s="139"/>
      <c r="V1482" s="139"/>
      <c r="W1482" s="140"/>
      <c r="X1482" s="207">
        <f t="shared" si="285"/>
        <v>0</v>
      </c>
    </row>
    <row r="1483" spans="1:24" ht="18.600000000000001" hidden="1" thickBot="1">
      <c r="A1483" s="131">
        <v>401</v>
      </c>
      <c r="B1483" s="49"/>
      <c r="C1483" s="7">
        <v>4218</v>
      </c>
      <c r="D1483" s="16" t="s">
        <v>1165</v>
      </c>
      <c r="E1483" s="378"/>
      <c r="F1483" s="380"/>
      <c r="G1483" s="130"/>
      <c r="H1483" s="130"/>
      <c r="I1483" s="130"/>
      <c r="J1483" s="128" t="str">
        <f t="shared" si="283"/>
        <v/>
      </c>
      <c r="K1483" s="129"/>
      <c r="L1483" s="347"/>
      <c r="M1483" s="139"/>
      <c r="N1483" s="209">
        <f t="shared" si="284"/>
        <v>0</v>
      </c>
      <c r="O1483" s="348">
        <f t="shared" si="287"/>
        <v>0</v>
      </c>
      <c r="P1483" s="129"/>
      <c r="Q1483" s="347"/>
      <c r="R1483" s="139"/>
      <c r="S1483" s="355">
        <f t="shared" si="288"/>
        <v>0</v>
      </c>
      <c r="T1483" s="209">
        <f t="shared" si="289"/>
        <v>0</v>
      </c>
      <c r="U1483" s="139"/>
      <c r="V1483" s="139"/>
      <c r="W1483" s="140"/>
      <c r="X1483" s="207">
        <f t="shared" si="285"/>
        <v>0</v>
      </c>
    </row>
    <row r="1484" spans="1:24" ht="18.600000000000001" hidden="1" thickBot="1">
      <c r="A1484" s="131">
        <v>402</v>
      </c>
      <c r="B1484" s="49"/>
      <c r="C1484" s="7">
        <v>4219</v>
      </c>
      <c r="D1484" s="29" t="s">
        <v>1166</v>
      </c>
      <c r="E1484" s="378"/>
      <c r="F1484" s="380"/>
      <c r="G1484" s="130"/>
      <c r="H1484" s="130"/>
      <c r="I1484" s="130"/>
      <c r="J1484" s="128" t="str">
        <f t="shared" si="283"/>
        <v/>
      </c>
      <c r="K1484" s="129"/>
      <c r="L1484" s="347"/>
      <c r="M1484" s="139"/>
      <c r="N1484" s="209">
        <f t="shared" si="284"/>
        <v>0</v>
      </c>
      <c r="O1484" s="348">
        <f t="shared" si="287"/>
        <v>0</v>
      </c>
      <c r="P1484" s="129"/>
      <c r="Q1484" s="347"/>
      <c r="R1484" s="139"/>
      <c r="S1484" s="355">
        <f t="shared" si="288"/>
        <v>0</v>
      </c>
      <c r="T1484" s="209">
        <f t="shared" si="289"/>
        <v>0</v>
      </c>
      <c r="U1484" s="139"/>
      <c r="V1484" s="139"/>
      <c r="W1484" s="140"/>
      <c r="X1484" s="207">
        <f t="shared" si="285"/>
        <v>0</v>
      </c>
    </row>
    <row r="1485" spans="1:24" ht="18.600000000000001" hidden="1" thickBot="1">
      <c r="A1485" s="226">
        <v>404</v>
      </c>
      <c r="B1485" s="10">
        <v>4300</v>
      </c>
      <c r="C1485" s="734" t="s">
        <v>1167</v>
      </c>
      <c r="D1485" s="734"/>
      <c r="E1485" s="381">
        <f>SUM(E1486:E1488)</f>
        <v>0</v>
      </c>
      <c r="F1485" s="211">
        <f>SUM(F1486:F1488)</f>
        <v>0</v>
      </c>
      <c r="G1485" s="137">
        <f>SUM(G1486:G1488)</f>
        <v>0</v>
      </c>
      <c r="H1485" s="137">
        <f>SUM(H1486:H1488)</f>
        <v>0</v>
      </c>
      <c r="I1485" s="137">
        <f>SUM(I1486:I1488)</f>
        <v>0</v>
      </c>
      <c r="J1485" s="128" t="str">
        <f t="shared" si="283"/>
        <v/>
      </c>
      <c r="K1485" s="129"/>
      <c r="L1485" s="212">
        <f>SUM(L1486:L1488)</f>
        <v>0</v>
      </c>
      <c r="M1485" s="213">
        <f>SUM(M1486:M1488)</f>
        <v>0</v>
      </c>
      <c r="N1485" s="350">
        <f>SUM(N1486:N1488)</f>
        <v>0</v>
      </c>
      <c r="O1485" s="351">
        <f>SUM(O1486:O1488)</f>
        <v>0</v>
      </c>
      <c r="P1485" s="129"/>
      <c r="Q1485" s="212">
        <f t="shared" ref="Q1485:W1485" si="290">SUM(Q1486:Q1488)</f>
        <v>0</v>
      </c>
      <c r="R1485" s="213">
        <f t="shared" si="290"/>
        <v>0</v>
      </c>
      <c r="S1485" s="213">
        <f t="shared" si="290"/>
        <v>0</v>
      </c>
      <c r="T1485" s="213">
        <f t="shared" si="290"/>
        <v>0</v>
      </c>
      <c r="U1485" s="213">
        <f t="shared" si="290"/>
        <v>0</v>
      </c>
      <c r="V1485" s="213">
        <f t="shared" si="290"/>
        <v>0</v>
      </c>
      <c r="W1485" s="351">
        <f t="shared" si="290"/>
        <v>0</v>
      </c>
      <c r="X1485" s="207">
        <f t="shared" si="285"/>
        <v>0</v>
      </c>
    </row>
    <row r="1486" spans="1:24" ht="18.600000000000001" hidden="1" thickBot="1">
      <c r="A1486" s="226">
        <v>404</v>
      </c>
      <c r="B1486" s="49"/>
      <c r="C1486" s="15">
        <v>4301</v>
      </c>
      <c r="D1486" s="39" t="s">
        <v>1168</v>
      </c>
      <c r="E1486" s="378"/>
      <c r="F1486" s="380"/>
      <c r="G1486" s="130"/>
      <c r="H1486" s="130"/>
      <c r="I1486" s="130"/>
      <c r="J1486" s="128" t="str">
        <f t="shared" si="283"/>
        <v/>
      </c>
      <c r="K1486" s="129"/>
      <c r="L1486" s="347"/>
      <c r="M1486" s="139"/>
      <c r="N1486" s="209">
        <f t="shared" si="284"/>
        <v>0</v>
      </c>
      <c r="O1486" s="348">
        <f t="shared" ref="O1486:O1491" si="291">L1486+M1486-N1486</f>
        <v>0</v>
      </c>
      <c r="P1486" s="129"/>
      <c r="Q1486" s="347"/>
      <c r="R1486" s="139"/>
      <c r="S1486" s="355">
        <f t="shared" ref="S1486:S1491" si="292">+IF(+(L1486+M1486)&gt;=I1486,+M1486,+(+I1486-L1486))</f>
        <v>0</v>
      </c>
      <c r="T1486" s="209">
        <f t="shared" ref="T1486:T1491" si="293">Q1486+R1486-S1486</f>
        <v>0</v>
      </c>
      <c r="U1486" s="139"/>
      <c r="V1486" s="139"/>
      <c r="W1486" s="140"/>
      <c r="X1486" s="207">
        <f t="shared" si="285"/>
        <v>0</v>
      </c>
    </row>
    <row r="1487" spans="1:24" ht="18.600000000000001" hidden="1" thickBot="1">
      <c r="A1487" s="147">
        <v>440</v>
      </c>
      <c r="B1487" s="49"/>
      <c r="C1487" s="7">
        <v>4302</v>
      </c>
      <c r="D1487" s="9" t="s">
        <v>306</v>
      </c>
      <c r="E1487" s="378"/>
      <c r="F1487" s="380"/>
      <c r="G1487" s="130"/>
      <c r="H1487" s="130"/>
      <c r="I1487" s="130"/>
      <c r="J1487" s="128" t="str">
        <f t="shared" si="283"/>
        <v/>
      </c>
      <c r="K1487" s="129"/>
      <c r="L1487" s="347"/>
      <c r="M1487" s="139"/>
      <c r="N1487" s="209">
        <f t="shared" si="284"/>
        <v>0</v>
      </c>
      <c r="O1487" s="348">
        <f t="shared" si="291"/>
        <v>0</v>
      </c>
      <c r="P1487" s="129"/>
      <c r="Q1487" s="347"/>
      <c r="R1487" s="139"/>
      <c r="S1487" s="355">
        <f t="shared" si="292"/>
        <v>0</v>
      </c>
      <c r="T1487" s="209">
        <f t="shared" si="293"/>
        <v>0</v>
      </c>
      <c r="U1487" s="139"/>
      <c r="V1487" s="139"/>
      <c r="W1487" s="140"/>
      <c r="X1487" s="207">
        <f t="shared" si="285"/>
        <v>0</v>
      </c>
    </row>
    <row r="1488" spans="1:24" ht="18.600000000000001" hidden="1" thickBot="1">
      <c r="A1488" s="147">
        <v>450</v>
      </c>
      <c r="B1488" s="49"/>
      <c r="C1488" s="13">
        <v>4309</v>
      </c>
      <c r="D1488" s="19" t="s">
        <v>1170</v>
      </c>
      <c r="E1488" s="378"/>
      <c r="F1488" s="380"/>
      <c r="G1488" s="130"/>
      <c r="H1488" s="130"/>
      <c r="I1488" s="130"/>
      <c r="J1488" s="128" t="str">
        <f t="shared" si="283"/>
        <v/>
      </c>
      <c r="K1488" s="129"/>
      <c r="L1488" s="347"/>
      <c r="M1488" s="139"/>
      <c r="N1488" s="209">
        <f t="shared" si="284"/>
        <v>0</v>
      </c>
      <c r="O1488" s="348">
        <f t="shared" si="291"/>
        <v>0</v>
      </c>
      <c r="P1488" s="129"/>
      <c r="Q1488" s="347"/>
      <c r="R1488" s="139"/>
      <c r="S1488" s="355">
        <f t="shared" si="292"/>
        <v>0</v>
      </c>
      <c r="T1488" s="209">
        <f t="shared" si="293"/>
        <v>0</v>
      </c>
      <c r="U1488" s="139"/>
      <c r="V1488" s="139"/>
      <c r="W1488" s="140"/>
      <c r="X1488" s="207">
        <f t="shared" si="285"/>
        <v>0</v>
      </c>
    </row>
    <row r="1489" spans="1:24" ht="18.600000000000001" hidden="1" thickBot="1">
      <c r="A1489" s="147">
        <v>495</v>
      </c>
      <c r="B1489" s="10">
        <v>4400</v>
      </c>
      <c r="C1489" s="737" t="s">
        <v>1171</v>
      </c>
      <c r="D1489" s="737"/>
      <c r="E1489" s="381"/>
      <c r="F1489" s="384"/>
      <c r="G1489" s="143"/>
      <c r="H1489" s="143"/>
      <c r="I1489" s="130"/>
      <c r="J1489" s="128" t="str">
        <f t="shared" si="283"/>
        <v/>
      </c>
      <c r="K1489" s="129"/>
      <c r="L1489" s="354"/>
      <c r="M1489" s="141"/>
      <c r="N1489" s="213">
        <f t="shared" si="284"/>
        <v>0</v>
      </c>
      <c r="O1489" s="348">
        <f t="shared" si="291"/>
        <v>0</v>
      </c>
      <c r="P1489" s="129"/>
      <c r="Q1489" s="354"/>
      <c r="R1489" s="141"/>
      <c r="S1489" s="355">
        <f t="shared" si="292"/>
        <v>0</v>
      </c>
      <c r="T1489" s="209">
        <f t="shared" si="293"/>
        <v>0</v>
      </c>
      <c r="U1489" s="141"/>
      <c r="V1489" s="141"/>
      <c r="W1489" s="140"/>
      <c r="X1489" s="207">
        <f t="shared" si="285"/>
        <v>0</v>
      </c>
    </row>
    <row r="1490" spans="1:24" ht="18.600000000000001" hidden="1" thickBot="1">
      <c r="A1490" s="148">
        <v>500</v>
      </c>
      <c r="B1490" s="10">
        <v>4500</v>
      </c>
      <c r="C1490" s="735" t="s">
        <v>279</v>
      </c>
      <c r="D1490" s="735"/>
      <c r="E1490" s="381"/>
      <c r="F1490" s="384"/>
      <c r="G1490" s="143"/>
      <c r="H1490" s="143"/>
      <c r="I1490" s="130"/>
      <c r="J1490" s="128" t="str">
        <f t="shared" si="283"/>
        <v/>
      </c>
      <c r="K1490" s="129"/>
      <c r="L1490" s="354"/>
      <c r="M1490" s="141"/>
      <c r="N1490" s="213">
        <f t="shared" si="284"/>
        <v>0</v>
      </c>
      <c r="O1490" s="348">
        <f t="shared" si="291"/>
        <v>0</v>
      </c>
      <c r="P1490" s="129"/>
      <c r="Q1490" s="354"/>
      <c r="R1490" s="141"/>
      <c r="S1490" s="355">
        <f t="shared" si="292"/>
        <v>0</v>
      </c>
      <c r="T1490" s="209">
        <f t="shared" si="293"/>
        <v>0</v>
      </c>
      <c r="U1490" s="141"/>
      <c r="V1490" s="141"/>
      <c r="W1490" s="140"/>
      <c r="X1490" s="207">
        <f t="shared" si="285"/>
        <v>0</v>
      </c>
    </row>
    <row r="1491" spans="1:24" ht="18.600000000000001" hidden="1" thickBot="1">
      <c r="A1491" s="148">
        <v>505</v>
      </c>
      <c r="B1491" s="10">
        <v>4600</v>
      </c>
      <c r="C1491" s="738" t="s">
        <v>1172</v>
      </c>
      <c r="D1491" s="739"/>
      <c r="E1491" s="381"/>
      <c r="F1491" s="384"/>
      <c r="G1491" s="143"/>
      <c r="H1491" s="143"/>
      <c r="I1491" s="130"/>
      <c r="J1491" s="128" t="str">
        <f t="shared" si="283"/>
        <v/>
      </c>
      <c r="K1491" s="129"/>
      <c r="L1491" s="354"/>
      <c r="M1491" s="141"/>
      <c r="N1491" s="213">
        <f t="shared" si="284"/>
        <v>0</v>
      </c>
      <c r="O1491" s="348">
        <f t="shared" si="291"/>
        <v>0</v>
      </c>
      <c r="P1491" s="129"/>
      <c r="Q1491" s="354"/>
      <c r="R1491" s="141"/>
      <c r="S1491" s="355">
        <f t="shared" si="292"/>
        <v>0</v>
      </c>
      <c r="T1491" s="209">
        <f t="shared" si="293"/>
        <v>0</v>
      </c>
      <c r="U1491" s="141"/>
      <c r="V1491" s="141"/>
      <c r="W1491" s="140"/>
      <c r="X1491" s="207">
        <f t="shared" si="285"/>
        <v>0</v>
      </c>
    </row>
    <row r="1492" spans="1:24" ht="18.600000000000001" hidden="1" thickBot="1">
      <c r="A1492" s="148">
        <v>510</v>
      </c>
      <c r="B1492" s="10">
        <v>4900</v>
      </c>
      <c r="C1492" s="730" t="s">
        <v>1205</v>
      </c>
      <c r="D1492" s="730"/>
      <c r="E1492" s="381">
        <f>+E1493+E1494</f>
        <v>0</v>
      </c>
      <c r="F1492" s="211">
        <f>+F1493+F1494</f>
        <v>0</v>
      </c>
      <c r="G1492" s="137">
        <f>+G1493+G1494</f>
        <v>0</v>
      </c>
      <c r="H1492" s="137">
        <f>+H1493+H1494</f>
        <v>0</v>
      </c>
      <c r="I1492" s="137">
        <f>+I1493+I1494</f>
        <v>0</v>
      </c>
      <c r="J1492" s="128" t="str">
        <f t="shared" si="283"/>
        <v/>
      </c>
      <c r="K1492" s="129"/>
      <c r="L1492" s="214"/>
      <c r="M1492" s="225"/>
      <c r="N1492" s="225"/>
      <c r="O1492" s="352"/>
      <c r="P1492" s="129"/>
      <c r="Q1492" s="214"/>
      <c r="R1492" s="225"/>
      <c r="S1492" s="225"/>
      <c r="T1492" s="225"/>
      <c r="U1492" s="225"/>
      <c r="V1492" s="225"/>
      <c r="W1492" s="352"/>
      <c r="X1492" s="207">
        <f t="shared" si="285"/>
        <v>0</v>
      </c>
    </row>
    <row r="1493" spans="1:24" ht="18.600000000000001" hidden="1" thickBot="1">
      <c r="A1493" s="148">
        <v>515</v>
      </c>
      <c r="B1493" s="49"/>
      <c r="C1493" s="15">
        <v>4901</v>
      </c>
      <c r="D1493" s="50" t="s">
        <v>1206</v>
      </c>
      <c r="E1493" s="378"/>
      <c r="F1493" s="380"/>
      <c r="G1493" s="130"/>
      <c r="H1493" s="130"/>
      <c r="I1493" s="130"/>
      <c r="J1493" s="128" t="str">
        <f t="shared" si="283"/>
        <v/>
      </c>
      <c r="K1493" s="129"/>
      <c r="L1493" s="210"/>
      <c r="M1493" s="215"/>
      <c r="N1493" s="215"/>
      <c r="O1493" s="349"/>
      <c r="P1493" s="129"/>
      <c r="Q1493" s="210"/>
      <c r="R1493" s="215"/>
      <c r="S1493" s="215"/>
      <c r="T1493" s="215"/>
      <c r="U1493" s="215"/>
      <c r="V1493" s="215"/>
      <c r="W1493" s="349"/>
      <c r="X1493" s="207">
        <f t="shared" si="285"/>
        <v>0</v>
      </c>
    </row>
    <row r="1494" spans="1:24" ht="18.600000000000001" hidden="1" thickBot="1">
      <c r="A1494" s="148">
        <v>520</v>
      </c>
      <c r="B1494" s="49"/>
      <c r="C1494" s="13">
        <v>4902</v>
      </c>
      <c r="D1494" s="19" t="s">
        <v>1207</v>
      </c>
      <c r="E1494" s="378"/>
      <c r="F1494" s="380"/>
      <c r="G1494" s="130"/>
      <c r="H1494" s="130"/>
      <c r="I1494" s="130"/>
      <c r="J1494" s="128" t="str">
        <f t="shared" si="283"/>
        <v/>
      </c>
      <c r="K1494" s="129"/>
      <c r="L1494" s="210"/>
      <c r="M1494" s="215"/>
      <c r="N1494" s="215"/>
      <c r="O1494" s="349"/>
      <c r="P1494" s="129"/>
      <c r="Q1494" s="210"/>
      <c r="R1494" s="215"/>
      <c r="S1494" s="215"/>
      <c r="T1494" s="215"/>
      <c r="U1494" s="215"/>
      <c r="V1494" s="215"/>
      <c r="W1494" s="349"/>
      <c r="X1494" s="207">
        <f t="shared" si="285"/>
        <v>0</v>
      </c>
    </row>
    <row r="1495" spans="1:24" ht="18.600000000000001" hidden="1" thickBot="1">
      <c r="A1495" s="148">
        <v>525</v>
      </c>
      <c r="B1495" s="51">
        <v>5100</v>
      </c>
      <c r="C1495" s="729" t="s">
        <v>1173</v>
      </c>
      <c r="D1495" s="729"/>
      <c r="E1495" s="425"/>
      <c r="F1495" s="422"/>
      <c r="G1495" s="356"/>
      <c r="H1495" s="356"/>
      <c r="I1495" s="130"/>
      <c r="J1495" s="128" t="str">
        <f t="shared" si="283"/>
        <v/>
      </c>
      <c r="K1495" s="129"/>
      <c r="L1495" s="357"/>
      <c r="M1495" s="358"/>
      <c r="N1495" s="228">
        <f t="shared" si="284"/>
        <v>0</v>
      </c>
      <c r="O1495" s="348">
        <f>L1495+M1495-N1495</f>
        <v>0</v>
      </c>
      <c r="P1495" s="129"/>
      <c r="Q1495" s="357"/>
      <c r="R1495" s="358"/>
      <c r="S1495" s="355">
        <f>+IF(+(L1495+M1495)&gt;=I1495,+M1495,+(+I1495-L1495))</f>
        <v>0</v>
      </c>
      <c r="T1495" s="209">
        <f>Q1495+R1495-S1495</f>
        <v>0</v>
      </c>
      <c r="U1495" s="358"/>
      <c r="V1495" s="358"/>
      <c r="W1495" s="140"/>
      <c r="X1495" s="207">
        <f t="shared" si="285"/>
        <v>0</v>
      </c>
    </row>
    <row r="1496" spans="1:24" ht="18.600000000000001" thickBot="1">
      <c r="A1496" s="147">
        <v>635</v>
      </c>
      <c r="B1496" s="51">
        <v>5200</v>
      </c>
      <c r="C1496" s="740" t="s">
        <v>1174</v>
      </c>
      <c r="D1496" s="740"/>
      <c r="E1496" s="425">
        <f>SUM(E1497:E1503)</f>
        <v>0</v>
      </c>
      <c r="F1496" s="423">
        <f>SUM(F1497:F1503)</f>
        <v>7600</v>
      </c>
      <c r="G1496" s="359">
        <f>SUM(G1497:G1503)</f>
        <v>7600</v>
      </c>
      <c r="H1496" s="359">
        <f>SUM(H1497:H1503)</f>
        <v>7600</v>
      </c>
      <c r="I1496" s="359">
        <f>SUM(I1497:I1503)</f>
        <v>7600</v>
      </c>
      <c r="J1496" s="128">
        <f t="shared" si="283"/>
        <v>1</v>
      </c>
      <c r="K1496" s="129"/>
      <c r="L1496" s="227">
        <f>SUM(L1497:L1503)</f>
        <v>0</v>
      </c>
      <c r="M1496" s="228">
        <f>SUM(M1497:M1503)</f>
        <v>0</v>
      </c>
      <c r="N1496" s="360">
        <f>SUM(N1497:N1503)</f>
        <v>7600</v>
      </c>
      <c r="O1496" s="361">
        <f>SUM(O1497:O1503)</f>
        <v>-7600</v>
      </c>
      <c r="P1496" s="129"/>
      <c r="Q1496" s="227">
        <f t="shared" ref="Q1496:W1496" si="294">SUM(Q1497:Q1503)</f>
        <v>0</v>
      </c>
      <c r="R1496" s="228">
        <f t="shared" si="294"/>
        <v>0</v>
      </c>
      <c r="S1496" s="228">
        <f t="shared" si="294"/>
        <v>7600</v>
      </c>
      <c r="T1496" s="228">
        <f t="shared" si="294"/>
        <v>-7600</v>
      </c>
      <c r="U1496" s="228">
        <f t="shared" si="294"/>
        <v>0</v>
      </c>
      <c r="V1496" s="228">
        <f t="shared" si="294"/>
        <v>0</v>
      </c>
      <c r="W1496" s="361">
        <f t="shared" si="294"/>
        <v>0</v>
      </c>
      <c r="X1496" s="207">
        <f t="shared" si="285"/>
        <v>-7600</v>
      </c>
    </row>
    <row r="1497" spans="1:24" ht="18.600000000000001" hidden="1" thickBot="1">
      <c r="A1497" s="148">
        <v>640</v>
      </c>
      <c r="B1497" s="52"/>
      <c r="C1497" s="53">
        <v>5201</v>
      </c>
      <c r="D1497" s="54" t="s">
        <v>1175</v>
      </c>
      <c r="E1497" s="426"/>
      <c r="F1497" s="424"/>
      <c r="G1497" s="362"/>
      <c r="H1497" s="362"/>
      <c r="I1497" s="130"/>
      <c r="J1497" s="128" t="str">
        <f t="shared" si="283"/>
        <v/>
      </c>
      <c r="K1497" s="129"/>
      <c r="L1497" s="363"/>
      <c r="M1497" s="364"/>
      <c r="N1497" s="231">
        <f t="shared" si="284"/>
        <v>0</v>
      </c>
      <c r="O1497" s="348">
        <f t="shared" ref="O1497:O1503" si="295">L1497+M1497-N1497</f>
        <v>0</v>
      </c>
      <c r="P1497" s="129"/>
      <c r="Q1497" s="363"/>
      <c r="R1497" s="364"/>
      <c r="S1497" s="355">
        <f t="shared" ref="S1497:S1503" si="296">+IF(+(L1497+M1497)&gt;=I1497,+M1497,+(+I1497-L1497))</f>
        <v>0</v>
      </c>
      <c r="T1497" s="209">
        <f t="shared" ref="T1497:T1503" si="297">Q1497+R1497-S1497</f>
        <v>0</v>
      </c>
      <c r="U1497" s="364"/>
      <c r="V1497" s="364"/>
      <c r="W1497" s="140"/>
      <c r="X1497" s="207">
        <f t="shared" si="285"/>
        <v>0</v>
      </c>
    </row>
    <row r="1498" spans="1:24" ht="18.600000000000001" hidden="1" thickBot="1">
      <c r="A1498" s="148">
        <v>645</v>
      </c>
      <c r="B1498" s="52"/>
      <c r="C1498" s="55">
        <v>5202</v>
      </c>
      <c r="D1498" s="56" t="s">
        <v>1176</v>
      </c>
      <c r="E1498" s="426"/>
      <c r="F1498" s="424"/>
      <c r="G1498" s="362"/>
      <c r="H1498" s="362"/>
      <c r="I1498" s="130"/>
      <c r="J1498" s="128" t="str">
        <f t="shared" si="283"/>
        <v/>
      </c>
      <c r="K1498" s="129"/>
      <c r="L1498" s="363"/>
      <c r="M1498" s="364"/>
      <c r="N1498" s="231">
        <f t="shared" si="284"/>
        <v>0</v>
      </c>
      <c r="O1498" s="348">
        <f t="shared" si="295"/>
        <v>0</v>
      </c>
      <c r="P1498" s="129"/>
      <c r="Q1498" s="363"/>
      <c r="R1498" s="364"/>
      <c r="S1498" s="355">
        <f t="shared" si="296"/>
        <v>0</v>
      </c>
      <c r="T1498" s="209">
        <f t="shared" si="297"/>
        <v>0</v>
      </c>
      <c r="U1498" s="364"/>
      <c r="V1498" s="364"/>
      <c r="W1498" s="140"/>
      <c r="X1498" s="207">
        <f t="shared" si="285"/>
        <v>0</v>
      </c>
    </row>
    <row r="1499" spans="1:24" ht="18.600000000000001" hidden="1" thickBot="1">
      <c r="A1499" s="148">
        <v>650</v>
      </c>
      <c r="B1499" s="52"/>
      <c r="C1499" s="55">
        <v>5203</v>
      </c>
      <c r="D1499" s="56" t="s">
        <v>155</v>
      </c>
      <c r="E1499" s="426"/>
      <c r="F1499" s="424"/>
      <c r="G1499" s="362"/>
      <c r="H1499" s="362"/>
      <c r="I1499" s="130"/>
      <c r="J1499" s="128" t="str">
        <f t="shared" si="283"/>
        <v/>
      </c>
      <c r="K1499" s="129"/>
      <c r="L1499" s="363"/>
      <c r="M1499" s="364"/>
      <c r="N1499" s="231">
        <f t="shared" si="284"/>
        <v>0</v>
      </c>
      <c r="O1499" s="348">
        <f t="shared" si="295"/>
        <v>0</v>
      </c>
      <c r="P1499" s="129"/>
      <c r="Q1499" s="363"/>
      <c r="R1499" s="364"/>
      <c r="S1499" s="355">
        <f t="shared" si="296"/>
        <v>0</v>
      </c>
      <c r="T1499" s="209">
        <f t="shared" si="297"/>
        <v>0</v>
      </c>
      <c r="U1499" s="364"/>
      <c r="V1499" s="364"/>
      <c r="W1499" s="140"/>
      <c r="X1499" s="207">
        <f t="shared" si="285"/>
        <v>0</v>
      </c>
    </row>
    <row r="1500" spans="1:24" ht="18.600000000000001" hidden="1" thickBot="1">
      <c r="A1500" s="147">
        <v>655</v>
      </c>
      <c r="B1500" s="52"/>
      <c r="C1500" s="55">
        <v>5204</v>
      </c>
      <c r="D1500" s="56" t="s">
        <v>156</v>
      </c>
      <c r="E1500" s="426"/>
      <c r="F1500" s="424"/>
      <c r="G1500" s="362"/>
      <c r="H1500" s="362"/>
      <c r="I1500" s="130"/>
      <c r="J1500" s="128" t="str">
        <f t="shared" si="283"/>
        <v/>
      </c>
      <c r="K1500" s="129"/>
      <c r="L1500" s="363"/>
      <c r="M1500" s="364"/>
      <c r="N1500" s="231">
        <f t="shared" si="284"/>
        <v>0</v>
      </c>
      <c r="O1500" s="348">
        <f t="shared" si="295"/>
        <v>0</v>
      </c>
      <c r="P1500" s="129"/>
      <c r="Q1500" s="363"/>
      <c r="R1500" s="364"/>
      <c r="S1500" s="355">
        <f t="shared" si="296"/>
        <v>0</v>
      </c>
      <c r="T1500" s="209">
        <f t="shared" si="297"/>
        <v>0</v>
      </c>
      <c r="U1500" s="364"/>
      <c r="V1500" s="364"/>
      <c r="W1500" s="140"/>
      <c r="X1500" s="207">
        <f t="shared" si="285"/>
        <v>0</v>
      </c>
    </row>
    <row r="1501" spans="1:24" ht="18.600000000000001" hidden="1" thickBot="1">
      <c r="A1501" s="147">
        <v>665</v>
      </c>
      <c r="B1501" s="52"/>
      <c r="C1501" s="55">
        <v>5205</v>
      </c>
      <c r="D1501" s="56" t="s">
        <v>157</v>
      </c>
      <c r="E1501" s="426"/>
      <c r="F1501" s="424"/>
      <c r="G1501" s="362"/>
      <c r="H1501" s="362"/>
      <c r="I1501" s="130"/>
      <c r="J1501" s="128" t="str">
        <f t="shared" si="283"/>
        <v/>
      </c>
      <c r="K1501" s="129"/>
      <c r="L1501" s="363"/>
      <c r="M1501" s="364"/>
      <c r="N1501" s="231">
        <f t="shared" si="284"/>
        <v>0</v>
      </c>
      <c r="O1501" s="348">
        <f t="shared" si="295"/>
        <v>0</v>
      </c>
      <c r="P1501" s="129"/>
      <c r="Q1501" s="363"/>
      <c r="R1501" s="364"/>
      <c r="S1501" s="355">
        <f t="shared" si="296"/>
        <v>0</v>
      </c>
      <c r="T1501" s="209">
        <f t="shared" si="297"/>
        <v>0</v>
      </c>
      <c r="U1501" s="364"/>
      <c r="V1501" s="364"/>
      <c r="W1501" s="140"/>
      <c r="X1501" s="207">
        <f t="shared" si="285"/>
        <v>0</v>
      </c>
    </row>
    <row r="1502" spans="1:24" ht="18.600000000000001" thickBot="1">
      <c r="A1502" s="147">
        <v>675</v>
      </c>
      <c r="B1502" s="52"/>
      <c r="C1502" s="55">
        <v>5206</v>
      </c>
      <c r="D1502" s="56" t="s">
        <v>158</v>
      </c>
      <c r="E1502" s="426"/>
      <c r="F1502" s="424">
        <v>7600</v>
      </c>
      <c r="G1502" s="362">
        <v>7600</v>
      </c>
      <c r="H1502" s="362">
        <v>7600</v>
      </c>
      <c r="I1502" s="130">
        <v>7600</v>
      </c>
      <c r="J1502" s="128">
        <f t="shared" si="283"/>
        <v>1</v>
      </c>
      <c r="K1502" s="129"/>
      <c r="L1502" s="363"/>
      <c r="M1502" s="364"/>
      <c r="N1502" s="231">
        <f t="shared" si="284"/>
        <v>7600</v>
      </c>
      <c r="O1502" s="348">
        <f t="shared" si="295"/>
        <v>-7600</v>
      </c>
      <c r="P1502" s="129"/>
      <c r="Q1502" s="363"/>
      <c r="R1502" s="364"/>
      <c r="S1502" s="355">
        <f t="shared" si="296"/>
        <v>7600</v>
      </c>
      <c r="T1502" s="209">
        <f t="shared" si="297"/>
        <v>-7600</v>
      </c>
      <c r="U1502" s="364"/>
      <c r="V1502" s="364"/>
      <c r="W1502" s="140"/>
      <c r="X1502" s="207">
        <f t="shared" si="285"/>
        <v>-7600</v>
      </c>
    </row>
    <row r="1503" spans="1:24" ht="18.600000000000001" hidden="1" thickBot="1">
      <c r="A1503" s="147">
        <v>685</v>
      </c>
      <c r="B1503" s="52"/>
      <c r="C1503" s="57">
        <v>5219</v>
      </c>
      <c r="D1503" s="58" t="s">
        <v>159</v>
      </c>
      <c r="E1503" s="426"/>
      <c r="F1503" s="424"/>
      <c r="G1503" s="362"/>
      <c r="H1503" s="362"/>
      <c r="I1503" s="130"/>
      <c r="J1503" s="128" t="str">
        <f t="shared" si="283"/>
        <v/>
      </c>
      <c r="K1503" s="129"/>
      <c r="L1503" s="363"/>
      <c r="M1503" s="364"/>
      <c r="N1503" s="231">
        <f t="shared" si="284"/>
        <v>0</v>
      </c>
      <c r="O1503" s="348">
        <f t="shared" si="295"/>
        <v>0</v>
      </c>
      <c r="P1503" s="129"/>
      <c r="Q1503" s="363"/>
      <c r="R1503" s="364"/>
      <c r="S1503" s="355">
        <f t="shared" si="296"/>
        <v>0</v>
      </c>
      <c r="T1503" s="209">
        <f t="shared" si="297"/>
        <v>0</v>
      </c>
      <c r="U1503" s="364"/>
      <c r="V1503" s="364"/>
      <c r="W1503" s="140"/>
      <c r="X1503" s="207">
        <f t="shared" si="285"/>
        <v>0</v>
      </c>
    </row>
    <row r="1504" spans="1:24" ht="18.600000000000001" hidden="1" thickBot="1">
      <c r="A1504" s="148">
        <v>690</v>
      </c>
      <c r="B1504" s="51">
        <v>5300</v>
      </c>
      <c r="C1504" s="728" t="s">
        <v>160</v>
      </c>
      <c r="D1504" s="728"/>
      <c r="E1504" s="425">
        <f>SUM(E1505:E1506)</f>
        <v>0</v>
      </c>
      <c r="F1504" s="423">
        <f>SUM(F1505:F1506)</f>
        <v>0</v>
      </c>
      <c r="G1504" s="359">
        <f>SUM(G1505:G1506)</f>
        <v>0</v>
      </c>
      <c r="H1504" s="359">
        <f>SUM(H1505:H1506)</f>
        <v>0</v>
      </c>
      <c r="I1504" s="359">
        <f>SUM(I1505:I1506)</f>
        <v>0</v>
      </c>
      <c r="J1504" s="128" t="str">
        <f t="shared" si="283"/>
        <v/>
      </c>
      <c r="K1504" s="129"/>
      <c r="L1504" s="227">
        <f>SUM(L1505:L1506)</f>
        <v>0</v>
      </c>
      <c r="M1504" s="228">
        <f>SUM(M1505:M1506)</f>
        <v>0</v>
      </c>
      <c r="N1504" s="360">
        <f>SUM(N1505:N1506)</f>
        <v>0</v>
      </c>
      <c r="O1504" s="361">
        <f>SUM(O1505:O1506)</f>
        <v>0</v>
      </c>
      <c r="P1504" s="129"/>
      <c r="Q1504" s="227">
        <f t="shared" ref="Q1504:W1504" si="298">SUM(Q1505:Q1506)</f>
        <v>0</v>
      </c>
      <c r="R1504" s="228">
        <f t="shared" si="298"/>
        <v>0</v>
      </c>
      <c r="S1504" s="228">
        <f t="shared" si="298"/>
        <v>0</v>
      </c>
      <c r="T1504" s="228">
        <f t="shared" si="298"/>
        <v>0</v>
      </c>
      <c r="U1504" s="228">
        <f t="shared" si="298"/>
        <v>0</v>
      </c>
      <c r="V1504" s="228">
        <f t="shared" si="298"/>
        <v>0</v>
      </c>
      <c r="W1504" s="361">
        <f t="shared" si="298"/>
        <v>0</v>
      </c>
      <c r="X1504" s="207">
        <f t="shared" si="285"/>
        <v>0</v>
      </c>
    </row>
    <row r="1505" spans="1:24" ht="18.600000000000001" hidden="1" thickBot="1">
      <c r="A1505" s="148">
        <v>695</v>
      </c>
      <c r="B1505" s="52"/>
      <c r="C1505" s="53">
        <v>5301</v>
      </c>
      <c r="D1505" s="54" t="s">
        <v>695</v>
      </c>
      <c r="E1505" s="426"/>
      <c r="F1505" s="424"/>
      <c r="G1505" s="362"/>
      <c r="H1505" s="362"/>
      <c r="I1505" s="130"/>
      <c r="J1505" s="128" t="str">
        <f t="shared" si="283"/>
        <v/>
      </c>
      <c r="K1505" s="129"/>
      <c r="L1505" s="363"/>
      <c r="M1505" s="364"/>
      <c r="N1505" s="231">
        <f t="shared" si="284"/>
        <v>0</v>
      </c>
      <c r="O1505" s="348">
        <f>L1505+M1505-N1505</f>
        <v>0</v>
      </c>
      <c r="P1505" s="129"/>
      <c r="Q1505" s="363"/>
      <c r="R1505" s="364"/>
      <c r="S1505" s="355">
        <f>+IF(+(L1505+M1505)&gt;=I1505,+M1505,+(+I1505-L1505))</f>
        <v>0</v>
      </c>
      <c r="T1505" s="209">
        <f>Q1505+R1505-S1505</f>
        <v>0</v>
      </c>
      <c r="U1505" s="364"/>
      <c r="V1505" s="364"/>
      <c r="W1505" s="140"/>
      <c r="X1505" s="207">
        <f t="shared" si="285"/>
        <v>0</v>
      </c>
    </row>
    <row r="1506" spans="1:24" ht="18.600000000000001" hidden="1" thickBot="1">
      <c r="A1506" s="147">
        <v>700</v>
      </c>
      <c r="B1506" s="52"/>
      <c r="C1506" s="57">
        <v>5309</v>
      </c>
      <c r="D1506" s="58" t="s">
        <v>161</v>
      </c>
      <c r="E1506" s="426"/>
      <c r="F1506" s="424"/>
      <c r="G1506" s="362"/>
      <c r="H1506" s="362"/>
      <c r="I1506" s="130"/>
      <c r="J1506" s="128" t="str">
        <f t="shared" si="283"/>
        <v/>
      </c>
      <c r="K1506" s="129"/>
      <c r="L1506" s="363"/>
      <c r="M1506" s="364"/>
      <c r="N1506" s="231">
        <f t="shared" si="284"/>
        <v>0</v>
      </c>
      <c r="O1506" s="348">
        <f>L1506+M1506-N1506</f>
        <v>0</v>
      </c>
      <c r="P1506" s="129"/>
      <c r="Q1506" s="363"/>
      <c r="R1506" s="364"/>
      <c r="S1506" s="355">
        <f>+IF(+(L1506+M1506)&gt;=I1506,+M1506,+(+I1506-L1506))</f>
        <v>0</v>
      </c>
      <c r="T1506" s="209">
        <f>Q1506+R1506-S1506</f>
        <v>0</v>
      </c>
      <c r="U1506" s="364"/>
      <c r="V1506" s="364"/>
      <c r="W1506" s="140"/>
      <c r="X1506" s="207">
        <f t="shared" si="285"/>
        <v>0</v>
      </c>
    </row>
    <row r="1507" spans="1:24" ht="18.600000000000001" hidden="1" thickBot="1">
      <c r="A1507" s="147">
        <v>710</v>
      </c>
      <c r="B1507" s="51">
        <v>5400</v>
      </c>
      <c r="C1507" s="729" t="s">
        <v>252</v>
      </c>
      <c r="D1507" s="729"/>
      <c r="E1507" s="425"/>
      <c r="F1507" s="422"/>
      <c r="G1507" s="356"/>
      <c r="H1507" s="356"/>
      <c r="I1507" s="130"/>
      <c r="J1507" s="128" t="str">
        <f t="shared" si="283"/>
        <v/>
      </c>
      <c r="K1507" s="129"/>
      <c r="L1507" s="357"/>
      <c r="M1507" s="358"/>
      <c r="N1507" s="228">
        <f t="shared" si="284"/>
        <v>0</v>
      </c>
      <c r="O1507" s="348">
        <f>L1507+M1507-N1507</f>
        <v>0</v>
      </c>
      <c r="P1507" s="129"/>
      <c r="Q1507" s="357"/>
      <c r="R1507" s="358"/>
      <c r="S1507" s="355">
        <f>+IF(+(L1507+M1507)&gt;=I1507,+M1507,+(+I1507-L1507))</f>
        <v>0</v>
      </c>
      <c r="T1507" s="209">
        <f>Q1507+R1507-S1507</f>
        <v>0</v>
      </c>
      <c r="U1507" s="358"/>
      <c r="V1507" s="358"/>
      <c r="W1507" s="140"/>
      <c r="X1507" s="207">
        <f t="shared" si="285"/>
        <v>0</v>
      </c>
    </row>
    <row r="1508" spans="1:24" ht="18.600000000000001" hidden="1" thickBot="1">
      <c r="A1508" s="148">
        <v>715</v>
      </c>
      <c r="B1508" s="10">
        <v>5500</v>
      </c>
      <c r="C1508" s="730" t="s">
        <v>253</v>
      </c>
      <c r="D1508" s="730"/>
      <c r="E1508" s="381">
        <f>SUM(E1509:E1512)</f>
        <v>0</v>
      </c>
      <c r="F1508" s="211">
        <f>SUM(F1509:F1512)</f>
        <v>0</v>
      </c>
      <c r="G1508" s="137">
        <f>SUM(G1509:G1512)</f>
        <v>0</v>
      </c>
      <c r="H1508" s="137">
        <f>SUM(H1509:H1512)</f>
        <v>0</v>
      </c>
      <c r="I1508" s="137">
        <f>SUM(I1509:I1512)</f>
        <v>0</v>
      </c>
      <c r="J1508" s="128" t="str">
        <f t="shared" si="283"/>
        <v/>
      </c>
      <c r="K1508" s="129"/>
      <c r="L1508" s="212">
        <f>SUM(L1509:L1512)</f>
        <v>0</v>
      </c>
      <c r="M1508" s="213">
        <f>SUM(M1509:M1512)</f>
        <v>0</v>
      </c>
      <c r="N1508" s="350">
        <f>SUM(N1509:N1512)</f>
        <v>0</v>
      </c>
      <c r="O1508" s="351">
        <f>SUM(O1509:O1512)</f>
        <v>0</v>
      </c>
      <c r="P1508" s="129"/>
      <c r="Q1508" s="212">
        <f t="shared" ref="Q1508:W1508" si="299">SUM(Q1509:Q1512)</f>
        <v>0</v>
      </c>
      <c r="R1508" s="213">
        <f t="shared" si="299"/>
        <v>0</v>
      </c>
      <c r="S1508" s="213">
        <f t="shared" si="299"/>
        <v>0</v>
      </c>
      <c r="T1508" s="213">
        <f t="shared" si="299"/>
        <v>0</v>
      </c>
      <c r="U1508" s="213">
        <f t="shared" si="299"/>
        <v>0</v>
      </c>
      <c r="V1508" s="213">
        <f t="shared" si="299"/>
        <v>0</v>
      </c>
      <c r="W1508" s="351">
        <f t="shared" si="299"/>
        <v>0</v>
      </c>
      <c r="X1508" s="207">
        <f t="shared" si="285"/>
        <v>0</v>
      </c>
    </row>
    <row r="1509" spans="1:24" ht="18.600000000000001" hidden="1" thickBot="1">
      <c r="A1509" s="148">
        <v>720</v>
      </c>
      <c r="B1509" s="49"/>
      <c r="C1509" s="15">
        <v>5501</v>
      </c>
      <c r="D1509" s="39" t="s">
        <v>254</v>
      </c>
      <c r="E1509" s="378"/>
      <c r="F1509" s="380"/>
      <c r="G1509" s="130"/>
      <c r="H1509" s="130"/>
      <c r="I1509" s="130"/>
      <c r="J1509" s="128" t="str">
        <f t="shared" si="283"/>
        <v/>
      </c>
      <c r="K1509" s="129"/>
      <c r="L1509" s="347"/>
      <c r="M1509" s="139"/>
      <c r="N1509" s="209">
        <f t="shared" si="284"/>
        <v>0</v>
      </c>
      <c r="O1509" s="348">
        <f>L1509+M1509-N1509</f>
        <v>0</v>
      </c>
      <c r="P1509" s="129"/>
      <c r="Q1509" s="347"/>
      <c r="R1509" s="139"/>
      <c r="S1509" s="355">
        <f>+IF(+(L1509+M1509)&gt;=I1509,+M1509,+(+I1509-L1509))</f>
        <v>0</v>
      </c>
      <c r="T1509" s="209">
        <f>Q1509+R1509-S1509</f>
        <v>0</v>
      </c>
      <c r="U1509" s="139"/>
      <c r="V1509" s="139"/>
      <c r="W1509" s="140"/>
      <c r="X1509" s="207">
        <f t="shared" si="285"/>
        <v>0</v>
      </c>
    </row>
    <row r="1510" spans="1:24" ht="18.600000000000001" hidden="1" thickBot="1">
      <c r="A1510" s="148">
        <v>725</v>
      </c>
      <c r="B1510" s="49"/>
      <c r="C1510" s="7">
        <v>5502</v>
      </c>
      <c r="D1510" s="16" t="s">
        <v>255</v>
      </c>
      <c r="E1510" s="378"/>
      <c r="F1510" s="380"/>
      <c r="G1510" s="130"/>
      <c r="H1510" s="130"/>
      <c r="I1510" s="130"/>
      <c r="J1510" s="128" t="str">
        <f t="shared" si="283"/>
        <v/>
      </c>
      <c r="K1510" s="129"/>
      <c r="L1510" s="347"/>
      <c r="M1510" s="139"/>
      <c r="N1510" s="209">
        <f t="shared" si="284"/>
        <v>0</v>
      </c>
      <c r="O1510" s="348">
        <f>L1510+M1510-N1510</f>
        <v>0</v>
      </c>
      <c r="P1510" s="129"/>
      <c r="Q1510" s="347"/>
      <c r="R1510" s="139"/>
      <c r="S1510" s="355">
        <f>+IF(+(L1510+M1510)&gt;=I1510,+M1510,+(+I1510-L1510))</f>
        <v>0</v>
      </c>
      <c r="T1510" s="209">
        <f>Q1510+R1510-S1510</f>
        <v>0</v>
      </c>
      <c r="U1510" s="139"/>
      <c r="V1510" s="139"/>
      <c r="W1510" s="140"/>
      <c r="X1510" s="207">
        <f t="shared" si="285"/>
        <v>0</v>
      </c>
    </row>
    <row r="1511" spans="1:24" ht="18.600000000000001" hidden="1" thickBot="1">
      <c r="A1511" s="148">
        <v>730</v>
      </c>
      <c r="B1511" s="49"/>
      <c r="C1511" s="7">
        <v>5503</v>
      </c>
      <c r="D1511" s="9" t="s">
        <v>256</v>
      </c>
      <c r="E1511" s="378"/>
      <c r="F1511" s="380"/>
      <c r="G1511" s="130"/>
      <c r="H1511" s="130"/>
      <c r="I1511" s="130"/>
      <c r="J1511" s="128" t="str">
        <f t="shared" si="283"/>
        <v/>
      </c>
      <c r="K1511" s="129"/>
      <c r="L1511" s="347"/>
      <c r="M1511" s="139"/>
      <c r="N1511" s="209">
        <f t="shared" si="284"/>
        <v>0</v>
      </c>
      <c r="O1511" s="348">
        <f>L1511+M1511-N1511</f>
        <v>0</v>
      </c>
      <c r="P1511" s="129"/>
      <c r="Q1511" s="347"/>
      <c r="R1511" s="139"/>
      <c r="S1511" s="355">
        <f>+IF(+(L1511+M1511)&gt;=I1511,+M1511,+(+I1511-L1511))</f>
        <v>0</v>
      </c>
      <c r="T1511" s="209">
        <f>Q1511+R1511-S1511</f>
        <v>0</v>
      </c>
      <c r="U1511" s="139"/>
      <c r="V1511" s="139"/>
      <c r="W1511" s="140"/>
      <c r="X1511" s="207">
        <f t="shared" si="285"/>
        <v>0</v>
      </c>
    </row>
    <row r="1512" spans="1:24" ht="18.600000000000001" hidden="1" thickBot="1">
      <c r="A1512" s="148">
        <v>735</v>
      </c>
      <c r="B1512" s="49"/>
      <c r="C1512" s="7">
        <v>5504</v>
      </c>
      <c r="D1512" s="16" t="s">
        <v>257</v>
      </c>
      <c r="E1512" s="378"/>
      <c r="F1512" s="380"/>
      <c r="G1512" s="130"/>
      <c r="H1512" s="130"/>
      <c r="I1512" s="130"/>
      <c r="J1512" s="128" t="str">
        <f t="shared" si="283"/>
        <v/>
      </c>
      <c r="K1512" s="129"/>
      <c r="L1512" s="347"/>
      <c r="M1512" s="139"/>
      <c r="N1512" s="209">
        <f t="shared" si="284"/>
        <v>0</v>
      </c>
      <c r="O1512" s="348">
        <f>L1512+M1512-N1512</f>
        <v>0</v>
      </c>
      <c r="P1512" s="129"/>
      <c r="Q1512" s="347"/>
      <c r="R1512" s="139"/>
      <c r="S1512" s="355">
        <f>+IF(+(L1512+M1512)&gt;=I1512,+M1512,+(+I1512-L1512))</f>
        <v>0</v>
      </c>
      <c r="T1512" s="209">
        <f>Q1512+R1512-S1512</f>
        <v>0</v>
      </c>
      <c r="U1512" s="139"/>
      <c r="V1512" s="139"/>
      <c r="W1512" s="140"/>
      <c r="X1512" s="207">
        <f t="shared" si="285"/>
        <v>0</v>
      </c>
    </row>
    <row r="1513" spans="1:24" ht="18.600000000000001" hidden="1" thickBot="1">
      <c r="A1513" s="148">
        <v>740</v>
      </c>
      <c r="B1513" s="51">
        <v>5700</v>
      </c>
      <c r="C1513" s="731" t="s">
        <v>258</v>
      </c>
      <c r="D1513" s="732"/>
      <c r="E1513" s="425">
        <f>SUM(E1514:E1516)</f>
        <v>0</v>
      </c>
      <c r="F1513" s="423">
        <f>SUM(F1514:F1516)</f>
        <v>0</v>
      </c>
      <c r="G1513" s="359">
        <f>SUM(G1514:G1516)</f>
        <v>0</v>
      </c>
      <c r="H1513" s="359">
        <f>SUM(H1514:H1516)</f>
        <v>0</v>
      </c>
      <c r="I1513" s="359">
        <f>SUM(I1514:I1516)</f>
        <v>0</v>
      </c>
      <c r="J1513" s="128" t="str">
        <f t="shared" si="283"/>
        <v/>
      </c>
      <c r="K1513" s="129"/>
      <c r="L1513" s="227">
        <f>SUM(L1514:L1516)</f>
        <v>0</v>
      </c>
      <c r="M1513" s="228">
        <f>SUM(M1514:M1516)</f>
        <v>0</v>
      </c>
      <c r="N1513" s="360">
        <f>SUM(N1514:N1515)</f>
        <v>0</v>
      </c>
      <c r="O1513" s="361">
        <f>SUM(O1514:O1516)</f>
        <v>0</v>
      </c>
      <c r="P1513" s="129"/>
      <c r="Q1513" s="227">
        <f>SUM(Q1514:Q1516)</f>
        <v>0</v>
      </c>
      <c r="R1513" s="228">
        <f>SUM(R1514:R1516)</f>
        <v>0</v>
      </c>
      <c r="S1513" s="228">
        <f>SUM(S1514:S1516)</f>
        <v>0</v>
      </c>
      <c r="T1513" s="228">
        <f>SUM(T1514:T1516)</f>
        <v>0</v>
      </c>
      <c r="U1513" s="228">
        <f>SUM(U1514:U1516)</f>
        <v>0</v>
      </c>
      <c r="V1513" s="228">
        <f>SUM(V1514:V1515)</f>
        <v>0</v>
      </c>
      <c r="W1513" s="361">
        <f>SUM(W1514:W1516)</f>
        <v>0</v>
      </c>
      <c r="X1513" s="207">
        <f t="shared" si="285"/>
        <v>0</v>
      </c>
    </row>
    <row r="1514" spans="1:24" ht="18.600000000000001" hidden="1" thickBot="1">
      <c r="A1514" s="148">
        <v>745</v>
      </c>
      <c r="B1514" s="52"/>
      <c r="C1514" s="53">
        <v>5701</v>
      </c>
      <c r="D1514" s="54" t="s">
        <v>259</v>
      </c>
      <c r="E1514" s="426"/>
      <c r="F1514" s="424"/>
      <c r="G1514" s="362"/>
      <c r="H1514" s="362"/>
      <c r="I1514" s="130"/>
      <c r="J1514" s="128" t="str">
        <f t="shared" si="283"/>
        <v/>
      </c>
      <c r="K1514" s="129"/>
      <c r="L1514" s="363"/>
      <c r="M1514" s="364"/>
      <c r="N1514" s="231">
        <f t="shared" si="284"/>
        <v>0</v>
      </c>
      <c r="O1514" s="348">
        <f>L1514+M1514-N1514</f>
        <v>0</v>
      </c>
      <c r="P1514" s="129"/>
      <c r="Q1514" s="363"/>
      <c r="R1514" s="364"/>
      <c r="S1514" s="355">
        <f>+IF(+(L1514+M1514)&gt;=I1514,+M1514,+(+I1514-L1514))</f>
        <v>0</v>
      </c>
      <c r="T1514" s="209">
        <f>Q1514+R1514-S1514</f>
        <v>0</v>
      </c>
      <c r="U1514" s="364"/>
      <c r="V1514" s="364"/>
      <c r="W1514" s="140"/>
      <c r="X1514" s="207">
        <f t="shared" si="285"/>
        <v>0</v>
      </c>
    </row>
    <row r="1515" spans="1:24" ht="18.600000000000001" hidden="1" thickBot="1">
      <c r="A1515" s="147">
        <v>750</v>
      </c>
      <c r="B1515" s="52"/>
      <c r="C1515" s="57">
        <v>5702</v>
      </c>
      <c r="D1515" s="58" t="s">
        <v>260</v>
      </c>
      <c r="E1515" s="426"/>
      <c r="F1515" s="424"/>
      <c r="G1515" s="362"/>
      <c r="H1515" s="362"/>
      <c r="I1515" s="130"/>
      <c r="J1515" s="128" t="str">
        <f t="shared" si="283"/>
        <v/>
      </c>
      <c r="K1515" s="129"/>
      <c r="L1515" s="363"/>
      <c r="M1515" s="364"/>
      <c r="N1515" s="231">
        <f t="shared" si="284"/>
        <v>0</v>
      </c>
      <c r="O1515" s="348">
        <f>L1515+M1515-N1515</f>
        <v>0</v>
      </c>
      <c r="P1515" s="129"/>
      <c r="Q1515" s="363"/>
      <c r="R1515" s="364"/>
      <c r="S1515" s="355">
        <f>+IF(+(L1515+M1515)&gt;=I1515,+M1515,+(+I1515-L1515))</f>
        <v>0</v>
      </c>
      <c r="T1515" s="209">
        <f>Q1515+R1515-S1515</f>
        <v>0</v>
      </c>
      <c r="U1515" s="364"/>
      <c r="V1515" s="364"/>
      <c r="W1515" s="140"/>
      <c r="X1515" s="207">
        <f t="shared" si="285"/>
        <v>0</v>
      </c>
    </row>
    <row r="1516" spans="1:24" ht="18.600000000000001" hidden="1" thickBot="1">
      <c r="A1516" s="148">
        <v>755</v>
      </c>
      <c r="B1516" s="6"/>
      <c r="C1516" s="59">
        <v>4071</v>
      </c>
      <c r="D1516" s="402" t="s">
        <v>261</v>
      </c>
      <c r="E1516" s="378"/>
      <c r="F1516" s="390"/>
      <c r="G1516" s="162"/>
      <c r="H1516" s="162"/>
      <c r="I1516" s="130"/>
      <c r="J1516" s="128" t="str">
        <f t="shared" si="283"/>
        <v/>
      </c>
      <c r="K1516" s="129"/>
      <c r="L1516" s="233"/>
      <c r="M1516" s="215"/>
      <c r="N1516" s="215"/>
      <c r="O1516" s="365"/>
      <c r="P1516" s="129"/>
      <c r="Q1516" s="210"/>
      <c r="R1516" s="215"/>
      <c r="S1516" s="215"/>
      <c r="T1516" s="215"/>
      <c r="U1516" s="215"/>
      <c r="V1516" s="215"/>
      <c r="W1516" s="349"/>
      <c r="X1516" s="207">
        <f t="shared" si="285"/>
        <v>0</v>
      </c>
    </row>
    <row r="1517" spans="1:24" ht="36" hidden="1" customHeight="1">
      <c r="A1517" s="148">
        <v>760</v>
      </c>
      <c r="B1517" s="49"/>
      <c r="C1517" s="60"/>
      <c r="D1517" s="235"/>
      <c r="E1517" s="134"/>
      <c r="F1517" s="134"/>
      <c r="G1517" s="134"/>
      <c r="H1517" s="134"/>
      <c r="I1517" s="135"/>
      <c r="J1517" s="128" t="str">
        <f t="shared" si="283"/>
        <v/>
      </c>
      <c r="K1517" s="129"/>
      <c r="L1517" s="366"/>
      <c r="M1517" s="367"/>
      <c r="N1517" s="222"/>
      <c r="O1517" s="223"/>
      <c r="P1517" s="129"/>
      <c r="Q1517" s="366"/>
      <c r="R1517" s="367"/>
      <c r="S1517" s="222"/>
      <c r="T1517" s="222"/>
      <c r="U1517" s="367"/>
      <c r="V1517" s="222"/>
      <c r="W1517" s="223"/>
      <c r="X1517" s="223"/>
    </row>
    <row r="1518" spans="1:24" ht="18.600000000000001" hidden="1" thickBot="1">
      <c r="A1518" s="147">
        <v>765</v>
      </c>
      <c r="B1518" s="368">
        <v>98</v>
      </c>
      <c r="C1518" s="733" t="s">
        <v>262</v>
      </c>
      <c r="D1518" s="734"/>
      <c r="E1518" s="381"/>
      <c r="F1518" s="384"/>
      <c r="G1518" s="143"/>
      <c r="H1518" s="143"/>
      <c r="I1518" s="130"/>
      <c r="J1518" s="128" t="str">
        <f t="shared" si="283"/>
        <v/>
      </c>
      <c r="K1518" s="129"/>
      <c r="L1518" s="354"/>
      <c r="M1518" s="141"/>
      <c r="N1518" s="213">
        <f t="shared" si="284"/>
        <v>0</v>
      </c>
      <c r="O1518" s="348">
        <f>L1518+M1518-N1518</f>
        <v>0</v>
      </c>
      <c r="P1518" s="129"/>
      <c r="Q1518" s="354"/>
      <c r="R1518" s="141"/>
      <c r="S1518" s="355">
        <f>+IF(+(L1518+M1518)&gt;=I1518,+M1518,+(+I1518-L1518))</f>
        <v>0</v>
      </c>
      <c r="T1518" s="209">
        <f>Q1518+R1518-S1518</f>
        <v>0</v>
      </c>
      <c r="U1518" s="141"/>
      <c r="V1518" s="141"/>
      <c r="W1518" s="140"/>
      <c r="X1518" s="207">
        <f t="shared" si="285"/>
        <v>0</v>
      </c>
    </row>
    <row r="1519" spans="1:24" ht="16.8" hidden="1" thickBot="1">
      <c r="A1519" s="147">
        <v>775</v>
      </c>
      <c r="B1519" s="61"/>
      <c r="C1519" s="237" t="s">
        <v>263</v>
      </c>
      <c r="D1519" s="238"/>
      <c r="E1519" s="314"/>
      <c r="F1519" s="314"/>
      <c r="G1519" s="314"/>
      <c r="H1519" s="314"/>
      <c r="I1519" s="239"/>
      <c r="J1519" s="128" t="str">
        <f t="shared" si="283"/>
        <v/>
      </c>
      <c r="K1519" s="129"/>
      <c r="L1519" s="240"/>
      <c r="M1519" s="241"/>
      <c r="N1519" s="241"/>
      <c r="O1519" s="242"/>
      <c r="P1519" s="129"/>
      <c r="Q1519" s="240"/>
      <c r="R1519" s="241"/>
      <c r="S1519" s="241"/>
      <c r="T1519" s="241"/>
      <c r="U1519" s="241"/>
      <c r="V1519" s="241"/>
      <c r="W1519" s="242"/>
      <c r="X1519" s="242"/>
    </row>
    <row r="1520" spans="1:24" ht="16.8" hidden="1" thickBot="1">
      <c r="A1520" s="148">
        <v>780</v>
      </c>
      <c r="B1520" s="61"/>
      <c r="C1520" s="243" t="s">
        <v>264</v>
      </c>
      <c r="D1520" s="235"/>
      <c r="E1520" s="302"/>
      <c r="F1520" s="302"/>
      <c r="G1520" s="302"/>
      <c r="H1520" s="302"/>
      <c r="I1520" s="200"/>
      <c r="J1520" s="128" t="str">
        <f t="shared" si="283"/>
        <v/>
      </c>
      <c r="K1520" s="129"/>
      <c r="L1520" s="244"/>
      <c r="M1520" s="245"/>
      <c r="N1520" s="245"/>
      <c r="O1520" s="246"/>
      <c r="P1520" s="129"/>
      <c r="Q1520" s="244"/>
      <c r="R1520" s="245"/>
      <c r="S1520" s="245"/>
      <c r="T1520" s="245"/>
      <c r="U1520" s="245"/>
      <c r="V1520" s="245"/>
      <c r="W1520" s="246"/>
      <c r="X1520" s="246"/>
    </row>
    <row r="1521" spans="1:24" ht="16.8" hidden="1" thickBot="1">
      <c r="A1521" s="148">
        <v>785</v>
      </c>
      <c r="B1521" s="62"/>
      <c r="C1521" s="247" t="s">
        <v>265</v>
      </c>
      <c r="D1521" s="248"/>
      <c r="E1521" s="315"/>
      <c r="F1521" s="315"/>
      <c r="G1521" s="315"/>
      <c r="H1521" s="315"/>
      <c r="I1521" s="202"/>
      <c r="J1521" s="128" t="str">
        <f t="shared" si="283"/>
        <v/>
      </c>
      <c r="K1521" s="129"/>
      <c r="L1521" s="249"/>
      <c r="M1521" s="250"/>
      <c r="N1521" s="250"/>
      <c r="O1521" s="251"/>
      <c r="P1521" s="129"/>
      <c r="Q1521" s="249"/>
      <c r="R1521" s="250"/>
      <c r="S1521" s="250"/>
      <c r="T1521" s="250"/>
      <c r="U1521" s="250"/>
      <c r="V1521" s="250"/>
      <c r="W1521" s="251"/>
      <c r="X1521" s="251"/>
    </row>
    <row r="1522" spans="1:24" ht="18.600000000000001" thickBot="1">
      <c r="A1522" s="148">
        <v>790</v>
      </c>
      <c r="B1522" s="63"/>
      <c r="C1522" s="32" t="s">
        <v>484</v>
      </c>
      <c r="D1522" s="64" t="s">
        <v>266</v>
      </c>
      <c r="E1522" s="165">
        <f>SUM(E1410,E1413,E1419,E1425,E1426,E1444,E1448,E1454,E1457,E1458,E1459,E1460,E1461,E1468,E1475,E1476,E1477,E1478,E1485,E1489,E1490,E1491,E1492,E1495,E1496,E1504,E1507,E1508,E1513)+E1518</f>
        <v>0</v>
      </c>
      <c r="F1522" s="165">
        <f>SUM(F1410,F1413,F1419,F1425,F1426,F1444,F1448,F1454,F1457,F1458,F1459,F1460,F1461,F1468,F1475,F1476,F1477,F1478,F1485,F1489,F1490,F1491,F1492,F1495,F1496,F1504,F1507,F1508,F1513)+F1518</f>
        <v>9600</v>
      </c>
      <c r="G1522" s="165">
        <f>SUM(G1410,G1413,G1419,G1425,G1426,G1444,G1448,G1454,G1457,G1458,G1459,G1460,G1461,G1468,G1475,G1476,G1477,G1478,G1485,G1489,G1490,G1491,G1492,G1495,G1496,G1504,G1507,G1508,G1513)+G1518</f>
        <v>9600</v>
      </c>
      <c r="H1522" s="165">
        <f>SUM(H1410,H1413,H1419,H1425,H1426,H1444,H1448,H1454,H1457,H1458,H1459,H1460,H1461,H1468,H1475,H1476,H1477,H1478,H1485,H1489,H1490,H1491,H1492,H1495,H1496,H1504,H1507,H1508,H1513)+H1518</f>
        <v>9600</v>
      </c>
      <c r="I1522" s="165">
        <f>SUM(I1410,I1413,I1419,I1425,I1426,I1444,I1448,I1454,I1457,I1458,I1459,I1460,I1461,I1468,I1475,I1476,I1477,I1478,I1485,I1489,I1490,I1491,I1492,I1495,I1496,I1504,I1507,I1508,I1513)+I1518</f>
        <v>9600</v>
      </c>
      <c r="J1522" s="128">
        <f t="shared" si="283"/>
        <v>1</v>
      </c>
      <c r="K1522" s="369" t="str">
        <f>LEFT(C1407,1)</f>
        <v/>
      </c>
      <c r="L1522" s="165">
        <f>SUM(L1410,L1413,L1419,L1425,L1426,L1444,L1448,L1454,L1457,L1458,L1459,L1460,L1461,L1468,L1475,L1476,L1477,L1478,L1485,L1489,L1490,L1491,L1492,L1495,L1496,L1504,L1507,L1508,L1513)+L1518</f>
        <v>0</v>
      </c>
      <c r="M1522" s="165">
        <f>SUM(M1410,M1413,M1419,M1425,M1426,M1444,M1448,M1454,M1457,M1458,M1459,M1460,M1461,M1468,M1475,M1476,M1477,M1478,M1485,M1489,M1490,M1491,M1492,M1495,M1496,M1504,M1507,M1508,M1513)+M1518</f>
        <v>0</v>
      </c>
      <c r="N1522" s="165">
        <f>SUM(N1410,N1413,N1419,N1425,N1426,N1444,N1448,N1454,N1457,N1458,N1459,N1460,N1461,N1468,N1475,N1476,N1477,N1478,N1485,N1489,N1490,N1491,N1492,N1495,N1496,N1504,N1507,N1508,N1513)+N1518</f>
        <v>9600</v>
      </c>
      <c r="O1522" s="165">
        <f>SUM(O1410,O1413,O1419,O1425,O1426,O1444,O1448,O1454,O1457,O1458,O1459,O1460,O1461,O1468,O1475,O1476,O1477,O1478,O1485,O1489,O1490,O1491,O1492,O1495,O1496,O1504,O1507,O1508,O1513)+O1518</f>
        <v>-9600</v>
      </c>
      <c r="P1522" s="103"/>
      <c r="Q1522" s="165">
        <f t="shared" ref="Q1522:V1522" si="300">SUM(Q1410,Q1413,Q1419,Q1425,Q1426,Q1444,Q1448,Q1454,Q1457,Q1458,Q1459,Q1460,Q1461,Q1468,Q1475,Q1476,Q1477,Q1478,Q1485,Q1489,Q1490,Q1491,Q1492,Q1495,Q1496,Q1504,Q1507,Q1508,Q1513)+Q1518</f>
        <v>0</v>
      </c>
      <c r="R1522" s="165">
        <f t="shared" si="300"/>
        <v>0</v>
      </c>
      <c r="S1522" s="165">
        <f t="shared" si="300"/>
        <v>9600</v>
      </c>
      <c r="T1522" s="165">
        <f t="shared" si="300"/>
        <v>-9600</v>
      </c>
      <c r="U1522" s="165">
        <f t="shared" si="300"/>
        <v>0</v>
      </c>
      <c r="V1522" s="165">
        <f t="shared" si="300"/>
        <v>0</v>
      </c>
      <c r="W1522" s="165">
        <f>SUM(W1410,W1413,W1419,W1425,W1426,W1444,W1448,W1454,W1457,W1458,W1459,W1460,W1461,W1468,W1475,W1476,W1477,W1478,W1485,W1489,W1490,W1491,W1492,W1495,W1496,W1504,W1507,W1508,W1513)+W1518</f>
        <v>0</v>
      </c>
      <c r="X1522" s="207">
        <f>T1522-U1522-V1522-W1522</f>
        <v>-9600</v>
      </c>
    </row>
    <row r="1523" spans="1:24">
      <c r="A1523" s="148">
        <v>795</v>
      </c>
      <c r="B1523" s="617" t="s">
        <v>809</v>
      </c>
      <c r="C1523" s="65"/>
      <c r="H1523" s="96"/>
      <c r="I1523" s="100"/>
      <c r="J1523" s="102">
        <f>J1522</f>
        <v>1</v>
      </c>
      <c r="P1523" s="321"/>
      <c r="X1523" s="321"/>
    </row>
    <row r="1524" spans="1:24">
      <c r="A1524" s="147">
        <v>805</v>
      </c>
      <c r="B1524" s="311"/>
      <c r="C1524" s="311"/>
      <c r="D1524" s="312"/>
      <c r="E1524" s="311"/>
      <c r="F1524" s="311"/>
      <c r="G1524" s="311"/>
      <c r="H1524" s="311"/>
      <c r="I1524" s="313"/>
      <c r="J1524" s="102">
        <f>J1522</f>
        <v>1</v>
      </c>
      <c r="L1524" s="311"/>
      <c r="M1524" s="311"/>
      <c r="N1524" s="313"/>
      <c r="O1524" s="313"/>
      <c r="P1524" s="313"/>
      <c r="Q1524" s="311"/>
      <c r="R1524" s="311"/>
      <c r="S1524" s="313"/>
      <c r="T1524" s="313"/>
      <c r="U1524" s="311"/>
      <c r="V1524" s="313"/>
      <c r="W1524" s="313"/>
      <c r="X1524" s="313"/>
    </row>
    <row r="1525" spans="1:24">
      <c r="A1525" s="148">
        <v>810</v>
      </c>
      <c r="E1525" s="167"/>
      <c r="F1525" s="167"/>
      <c r="G1525" s="167"/>
      <c r="H1525" s="167"/>
      <c r="I1525" s="173"/>
      <c r="J1525" s="102">
        <f>(IF($E1655&lt;&gt;0,$J$2,IF($I1655&lt;&gt;0,$J$2,"")))</f>
        <v>1</v>
      </c>
      <c r="L1525" s="167"/>
      <c r="M1525" s="167"/>
      <c r="N1525" s="173"/>
      <c r="O1525" s="173"/>
      <c r="P1525" s="173"/>
      <c r="Q1525" s="167"/>
      <c r="R1525" s="167"/>
      <c r="S1525" s="173"/>
      <c r="T1525" s="173"/>
      <c r="U1525" s="167"/>
      <c r="V1525" s="173"/>
      <c r="W1525" s="173"/>
      <c r="X1525" s="321"/>
    </row>
    <row r="1526" spans="1:24">
      <c r="A1526" s="148">
        <v>815</v>
      </c>
      <c r="C1526" s="108"/>
      <c r="D1526" s="109"/>
      <c r="E1526" s="167"/>
      <c r="F1526" s="167"/>
      <c r="G1526" s="167"/>
      <c r="H1526" s="167"/>
      <c r="I1526" s="173"/>
      <c r="J1526" s="102">
        <f>(IF($E1655&lt;&gt;0,$J$2,IF($I1655&lt;&gt;0,$J$2,"")))</f>
        <v>1</v>
      </c>
      <c r="L1526" s="167"/>
      <c r="M1526" s="167"/>
      <c r="N1526" s="173"/>
      <c r="O1526" s="173"/>
      <c r="P1526" s="173"/>
      <c r="Q1526" s="167"/>
      <c r="R1526" s="167"/>
      <c r="S1526" s="173"/>
      <c r="T1526" s="173"/>
      <c r="U1526" s="167"/>
      <c r="V1526" s="173"/>
      <c r="W1526" s="173"/>
      <c r="X1526" s="321"/>
    </row>
    <row r="1527" spans="1:24">
      <c r="A1527" s="154">
        <v>525</v>
      </c>
      <c r="B1527" s="750" t="str">
        <f>$B$7</f>
        <v>ПРОГНОЗА ЗА ПЕРИОДА 2015-2017 г. НА ПОСТЪПЛЕНИЯТА ОТ МЕСТНИ ПРИХОДИ  И НА РАЗХОДИТЕ ЗА МЕСТНИ ДЕЙНОСТИ</v>
      </c>
      <c r="C1527" s="751"/>
      <c r="D1527" s="751"/>
      <c r="E1527" s="167"/>
      <c r="F1527" s="167"/>
      <c r="G1527" s="167"/>
      <c r="H1527" s="167"/>
      <c r="I1527" s="173"/>
      <c r="J1527" s="102">
        <f>(IF($E1655&lt;&gt;0,$J$2,IF($I1655&lt;&gt;0,$J$2,"")))</f>
        <v>1</v>
      </c>
      <c r="L1527" s="167"/>
      <c r="M1527" s="167"/>
      <c r="N1527" s="173"/>
      <c r="O1527" s="173"/>
      <c r="P1527" s="173"/>
      <c r="Q1527" s="167"/>
      <c r="R1527" s="167"/>
      <c r="S1527" s="173"/>
      <c r="T1527" s="173"/>
      <c r="U1527" s="167"/>
      <c r="V1527" s="173"/>
      <c r="W1527" s="173"/>
      <c r="X1527" s="321"/>
    </row>
    <row r="1528" spans="1:24">
      <c r="A1528" s="147">
        <v>820</v>
      </c>
      <c r="C1528" s="108"/>
      <c r="D1528" s="109"/>
      <c r="E1528" s="168" t="s">
        <v>1663</v>
      </c>
      <c r="F1528" s="168" t="s">
        <v>770</v>
      </c>
      <c r="G1528" s="167"/>
      <c r="H1528" s="167"/>
      <c r="I1528" s="173"/>
      <c r="J1528" s="102">
        <f>(IF($E1655&lt;&gt;0,$J$2,IF($I1655&lt;&gt;0,$J$2,"")))</f>
        <v>1</v>
      </c>
      <c r="L1528" s="167"/>
      <c r="M1528" s="167"/>
      <c r="N1528" s="173"/>
      <c r="O1528" s="173"/>
      <c r="P1528" s="173"/>
      <c r="Q1528" s="167"/>
      <c r="R1528" s="167"/>
      <c r="S1528" s="173"/>
      <c r="T1528" s="173"/>
      <c r="U1528" s="167"/>
      <c r="V1528" s="173"/>
      <c r="W1528" s="173"/>
      <c r="X1528" s="321"/>
    </row>
    <row r="1529" spans="1:24">
      <c r="A1529" s="148">
        <v>821</v>
      </c>
      <c r="B1529" s="752" t="str">
        <f>$B$9</f>
        <v xml:space="preserve">       ОБЩИНА  МАДЖАРОВО</v>
      </c>
      <c r="C1529" s="751"/>
      <c r="D1529" s="751"/>
      <c r="E1529" s="169">
        <f>$E$9</f>
        <v>41640</v>
      </c>
      <c r="F1529" s="170">
        <f>$F$9</f>
        <v>43100</v>
      </c>
      <c r="G1529" s="167"/>
      <c r="H1529" s="167"/>
      <c r="I1529" s="173"/>
      <c r="J1529" s="102">
        <f>(IF($E1655&lt;&gt;0,$J$2,IF($I1655&lt;&gt;0,$J$2,"")))</f>
        <v>1</v>
      </c>
      <c r="L1529" s="167"/>
      <c r="M1529" s="167"/>
      <c r="N1529" s="173"/>
      <c r="O1529" s="173"/>
      <c r="P1529" s="173"/>
      <c r="Q1529" s="167"/>
      <c r="R1529" s="167"/>
      <c r="S1529" s="173"/>
      <c r="T1529" s="173"/>
      <c r="U1529" s="167"/>
      <c r="V1529" s="173"/>
      <c r="W1529" s="173"/>
      <c r="X1529" s="321"/>
    </row>
    <row r="1530" spans="1:24">
      <c r="A1530" s="148">
        <v>822</v>
      </c>
      <c r="B1530" s="111" t="str">
        <f>$B$10</f>
        <v>(наименование на разпоредителя с бюджет)</v>
      </c>
      <c r="E1530" s="167"/>
      <c r="F1530" s="171">
        <f>$F$10</f>
        <v>2017</v>
      </c>
      <c r="G1530" s="167"/>
      <c r="H1530" s="167"/>
      <c r="I1530" s="173"/>
      <c r="J1530" s="102">
        <f>(IF($E1655&lt;&gt;0,$J$2,IF($I1655&lt;&gt;0,$J$2,"")))</f>
        <v>1</v>
      </c>
      <c r="L1530" s="167"/>
      <c r="M1530" s="167"/>
      <c r="N1530" s="173"/>
      <c r="O1530" s="173"/>
      <c r="P1530" s="173"/>
      <c r="Q1530" s="167"/>
      <c r="R1530" s="167"/>
      <c r="S1530" s="173"/>
      <c r="T1530" s="173"/>
      <c r="U1530" s="167"/>
      <c r="V1530" s="173"/>
      <c r="W1530" s="173"/>
      <c r="X1530" s="321"/>
    </row>
    <row r="1531" spans="1:24" ht="16.2" thickBot="1">
      <c r="A1531" s="148">
        <v>823</v>
      </c>
      <c r="B1531" s="111"/>
      <c r="E1531" s="172"/>
      <c r="F1531" s="167"/>
      <c r="G1531" s="167"/>
      <c r="H1531" s="167"/>
      <c r="I1531" s="173"/>
      <c r="J1531" s="102">
        <f>(IF($E1655&lt;&gt;0,$J$2,IF($I1655&lt;&gt;0,$J$2,"")))</f>
        <v>1</v>
      </c>
      <c r="L1531" s="167"/>
      <c r="M1531" s="167"/>
      <c r="N1531" s="173"/>
      <c r="O1531" s="173"/>
      <c r="P1531" s="173"/>
      <c r="Q1531" s="167"/>
      <c r="R1531" s="167"/>
      <c r="S1531" s="173"/>
      <c r="T1531" s="173"/>
      <c r="U1531" s="167"/>
      <c r="V1531" s="173"/>
      <c r="W1531" s="173"/>
      <c r="X1531" s="321"/>
    </row>
    <row r="1532" spans="1:24" ht="16.8" thickTop="1" thickBot="1">
      <c r="A1532" s="148">
        <v>825</v>
      </c>
      <c r="B1532" s="752" t="str">
        <f>$B$12</f>
        <v>Маджарово</v>
      </c>
      <c r="C1532" s="751"/>
      <c r="D1532" s="751"/>
      <c r="E1532" s="167" t="s">
        <v>1664</v>
      </c>
      <c r="F1532" s="174" t="str">
        <f>$F$12</f>
        <v>7604</v>
      </c>
      <c r="G1532" s="167"/>
      <c r="H1532" s="167"/>
      <c r="I1532" s="173"/>
      <c r="J1532" s="102">
        <f>(IF($E1655&lt;&gt;0,$J$2,IF($I1655&lt;&gt;0,$J$2,"")))</f>
        <v>1</v>
      </c>
      <c r="L1532" s="167"/>
      <c r="M1532" s="167"/>
      <c r="N1532" s="173"/>
      <c r="O1532" s="173"/>
      <c r="P1532" s="173"/>
      <c r="Q1532" s="167"/>
      <c r="R1532" s="167"/>
      <c r="S1532" s="173"/>
      <c r="T1532" s="173"/>
      <c r="U1532" s="167"/>
      <c r="V1532" s="173"/>
      <c r="W1532" s="173"/>
      <c r="X1532" s="321"/>
    </row>
    <row r="1533" spans="1:24" ht="16.2" thickTop="1">
      <c r="A1533" s="148"/>
      <c r="B1533" s="111" t="str">
        <f>$B$13</f>
        <v>(наименование на първостепенния разпоредител с бюджет)</v>
      </c>
      <c r="E1533" s="172" t="s">
        <v>1665</v>
      </c>
      <c r="F1533" s="167"/>
      <c r="G1533" s="167"/>
      <c r="H1533" s="167"/>
      <c r="I1533" s="173"/>
      <c r="J1533" s="102">
        <f>(IF($E1655&lt;&gt;0,$J$2,IF($I1655&lt;&gt;0,$J$2,"")))</f>
        <v>1</v>
      </c>
      <c r="L1533" s="167"/>
      <c r="M1533" s="167"/>
      <c r="N1533" s="173"/>
      <c r="O1533" s="173"/>
      <c r="P1533" s="173"/>
      <c r="Q1533" s="167"/>
      <c r="R1533" s="167"/>
      <c r="S1533" s="173"/>
      <c r="T1533" s="173"/>
      <c r="U1533" s="167"/>
      <c r="V1533" s="173"/>
      <c r="W1533" s="173"/>
      <c r="X1533" s="321"/>
    </row>
    <row r="1534" spans="1:24">
      <c r="A1534" s="148"/>
      <c r="B1534" s="111"/>
      <c r="D1534" s="166"/>
      <c r="E1534" s="166"/>
      <c r="F1534" s="166"/>
      <c r="G1534" s="166"/>
      <c r="H1534" s="166"/>
      <c r="I1534" s="302"/>
      <c r="J1534" s="102">
        <f>(IF($E1655&lt;&gt;0,$J$2,IF($I1655&lt;&gt;0,$J$2,"")))</f>
        <v>1</v>
      </c>
      <c r="L1534" s="167"/>
      <c r="M1534" s="167"/>
      <c r="N1534" s="173"/>
      <c r="O1534" s="173"/>
      <c r="P1534" s="173"/>
      <c r="Q1534" s="167"/>
      <c r="R1534" s="167"/>
      <c r="S1534" s="173"/>
      <c r="T1534" s="173"/>
      <c r="U1534" s="167"/>
      <c r="V1534" s="173"/>
      <c r="W1534" s="173"/>
      <c r="X1534" s="321"/>
    </row>
    <row r="1535" spans="1:24" ht="16.8" thickBot="1">
      <c r="A1535" s="148"/>
      <c r="C1535" s="108"/>
      <c r="D1535" s="109"/>
      <c r="E1535" s="167"/>
      <c r="F1535" s="172"/>
      <c r="G1535" s="172"/>
      <c r="H1535" s="172"/>
      <c r="I1535" s="176" t="s">
        <v>1666</v>
      </c>
      <c r="J1535" s="102">
        <f>(IF($E1655&lt;&gt;0,$J$2,IF($I1655&lt;&gt;0,$J$2,"")))</f>
        <v>1</v>
      </c>
      <c r="L1535" s="175" t="s">
        <v>993</v>
      </c>
      <c r="M1535" s="167"/>
      <c r="N1535" s="173"/>
      <c r="O1535" s="176" t="s">
        <v>1666</v>
      </c>
      <c r="P1535" s="173"/>
      <c r="Q1535" s="175" t="s">
        <v>994</v>
      </c>
      <c r="R1535" s="167"/>
      <c r="S1535" s="173"/>
      <c r="T1535" s="176" t="s">
        <v>1666</v>
      </c>
      <c r="U1535" s="167"/>
      <c r="V1535" s="173"/>
      <c r="W1535" s="176" t="s">
        <v>1666</v>
      </c>
      <c r="X1535" s="321"/>
    </row>
    <row r="1536" spans="1:24" ht="18.600000000000001" thickBot="1">
      <c r="A1536" s="148"/>
      <c r="B1536" s="602"/>
      <c r="C1536" s="316"/>
      <c r="D1536" s="593" t="s">
        <v>806</v>
      </c>
      <c r="E1536" s="642" t="s">
        <v>807</v>
      </c>
      <c r="F1536" s="642" t="s">
        <v>771</v>
      </c>
      <c r="G1536" s="643" t="s">
        <v>772</v>
      </c>
      <c r="H1536" s="664" t="s">
        <v>773</v>
      </c>
      <c r="I1536" s="643" t="s">
        <v>773</v>
      </c>
      <c r="J1536" s="102">
        <f>(IF($E1655&lt;&gt;0,$J$2,IF($I1655&lt;&gt;0,$J$2,"")))</f>
        <v>1</v>
      </c>
      <c r="L1536" s="753" t="s">
        <v>689</v>
      </c>
      <c r="M1536" s="753" t="s">
        <v>690</v>
      </c>
      <c r="N1536" s="743" t="s">
        <v>691</v>
      </c>
      <c r="O1536" s="743" t="s">
        <v>995</v>
      </c>
      <c r="P1536" s="103"/>
      <c r="Q1536" s="743" t="s">
        <v>692</v>
      </c>
      <c r="R1536" s="743" t="s">
        <v>693</v>
      </c>
      <c r="S1536" s="743" t="s">
        <v>715</v>
      </c>
      <c r="T1536" s="743" t="s">
        <v>996</v>
      </c>
      <c r="U1536" s="329" t="s">
        <v>997</v>
      </c>
      <c r="V1536" s="330"/>
      <c r="W1536" s="331"/>
      <c r="X1536" s="726"/>
    </row>
    <row r="1537" spans="1:24" ht="55.95" customHeight="1" thickBot="1">
      <c r="A1537" s="148"/>
      <c r="B1537" s="71" t="s">
        <v>860</v>
      </c>
      <c r="C1537" s="72" t="s">
        <v>1669</v>
      </c>
      <c r="D1537" s="603" t="s">
        <v>301</v>
      </c>
      <c r="E1537" s="644">
        <v>2013</v>
      </c>
      <c r="F1537" s="709">
        <v>2014</v>
      </c>
      <c r="G1537" s="709">
        <v>2015</v>
      </c>
      <c r="H1537" s="709">
        <v>2016</v>
      </c>
      <c r="I1537" s="709">
        <v>2017</v>
      </c>
      <c r="J1537" s="102">
        <f>(IF($E1655&lt;&gt;0,$J$2,IF($I1655&lt;&gt;0,$J$2,"")))</f>
        <v>1</v>
      </c>
      <c r="L1537" s="754"/>
      <c r="M1537" s="755"/>
      <c r="N1537" s="754"/>
      <c r="O1537" s="755"/>
      <c r="P1537" s="103"/>
      <c r="Q1537" s="744"/>
      <c r="R1537" s="744"/>
      <c r="S1537" s="744"/>
      <c r="T1537" s="744"/>
      <c r="U1537" s="332">
        <v>2014</v>
      </c>
      <c r="V1537" s="332">
        <v>2015</v>
      </c>
      <c r="W1537" s="332" t="s">
        <v>1214</v>
      </c>
      <c r="X1537" s="333" t="s">
        <v>998</v>
      </c>
    </row>
    <row r="1538" spans="1:24" ht="69" customHeight="1" thickBot="1">
      <c r="A1538" s="148"/>
      <c r="B1538" s="594"/>
      <c r="C1538" s="316"/>
      <c r="D1538" s="188" t="s">
        <v>487</v>
      </c>
      <c r="E1538" s="189"/>
      <c r="F1538" s="189"/>
      <c r="G1538" s="189"/>
      <c r="H1538" s="189"/>
      <c r="I1538" s="439"/>
      <c r="J1538" s="102">
        <f>(IF($E1655&lt;&gt;0,$J$2,IF($I1655&lt;&gt;0,$J$2,"")))</f>
        <v>1</v>
      </c>
      <c r="L1538" s="190" t="s">
        <v>999</v>
      </c>
      <c r="M1538" s="190" t="s">
        <v>1000</v>
      </c>
      <c r="N1538" s="191" t="s">
        <v>1001</v>
      </c>
      <c r="O1538" s="191" t="s">
        <v>1002</v>
      </c>
      <c r="P1538" s="103"/>
      <c r="Q1538" s="592" t="s">
        <v>1003</v>
      </c>
      <c r="R1538" s="592" t="s">
        <v>1004</v>
      </c>
      <c r="S1538" s="592" t="s">
        <v>1005</v>
      </c>
      <c r="T1538" s="592" t="s">
        <v>1006</v>
      </c>
      <c r="U1538" s="592" t="s">
        <v>269</v>
      </c>
      <c r="V1538" s="592" t="s">
        <v>270</v>
      </c>
      <c r="W1538" s="592" t="s">
        <v>271</v>
      </c>
      <c r="X1538" s="334" t="s">
        <v>272</v>
      </c>
    </row>
    <row r="1539" spans="1:24" ht="121.8">
      <c r="A1539" s="148"/>
      <c r="B1539" s="121"/>
      <c r="C1539" s="655">
        <v>802</v>
      </c>
      <c r="D1539" s="656" t="s">
        <v>804</v>
      </c>
      <c r="E1539" s="285"/>
      <c r="F1539" s="285"/>
      <c r="G1539" s="285"/>
      <c r="H1539" s="285"/>
      <c r="I1539" s="196"/>
      <c r="J1539" s="102">
        <f>(IF($E1655&lt;&gt;0,$J$2,IF($I1655&lt;&gt;0,$J$2,"")))</f>
        <v>1</v>
      </c>
      <c r="L1539" s="335" t="s">
        <v>273</v>
      </c>
      <c r="M1539" s="335" t="s">
        <v>273</v>
      </c>
      <c r="N1539" s="335" t="s">
        <v>274</v>
      </c>
      <c r="O1539" s="335" t="s">
        <v>275</v>
      </c>
      <c r="P1539" s="103"/>
      <c r="Q1539" s="335" t="s">
        <v>273</v>
      </c>
      <c r="R1539" s="335" t="s">
        <v>273</v>
      </c>
      <c r="S1539" s="335" t="s">
        <v>302</v>
      </c>
      <c r="T1539" s="335" t="s">
        <v>277</v>
      </c>
      <c r="U1539" s="335" t="s">
        <v>273</v>
      </c>
      <c r="V1539" s="335" t="s">
        <v>273</v>
      </c>
      <c r="W1539" s="335" t="s">
        <v>273</v>
      </c>
      <c r="X1539" s="199" t="s">
        <v>278</v>
      </c>
    </row>
    <row r="1540" spans="1:24" ht="17.399999999999999">
      <c r="A1540" s="148"/>
      <c r="B1540" s="657"/>
      <c r="C1540" s="122"/>
      <c r="D1540" s="658"/>
      <c r="E1540" s="285"/>
      <c r="F1540" s="285"/>
      <c r="G1540" s="285"/>
      <c r="H1540" s="285"/>
      <c r="I1540" s="196"/>
      <c r="J1540" s="102">
        <f>(IF($E1655&lt;&gt;0,$J$2,IF($I1655&lt;&gt;0,$J$2,"")))</f>
        <v>1</v>
      </c>
      <c r="L1540" s="336"/>
      <c r="M1540" s="336"/>
      <c r="N1540" s="246"/>
      <c r="O1540" s="337"/>
      <c r="P1540" s="103"/>
      <c r="Q1540" s="336"/>
      <c r="R1540" s="336"/>
      <c r="S1540" s="246"/>
      <c r="T1540" s="337"/>
      <c r="U1540" s="336"/>
      <c r="V1540" s="246"/>
      <c r="W1540" s="337"/>
      <c r="X1540" s="338"/>
    </row>
    <row r="1541" spans="1:24" ht="18">
      <c r="A1541" s="148"/>
      <c r="B1541" s="339"/>
      <c r="C1541" s="122"/>
      <c r="D1541" s="659" t="str">
        <f ca="1">IF(ISBLANK(INDIRECT(CONCATENATE("$C",ROW()-2)))=TRUE,"Изберете група",IF(ISERROR(VLOOKUP(INDIRECT(CONCATENATE("$C",ROW()-2)),Groups!$A$1:$B$26,2,FALSE))=TRUE,"НЕВАЛИДЕН КОД НА ГРУПА",VLOOKUP(INDIRECT(CONCATENATE("$C",ROW()-2)),Groups!$A$1:$B$26,2,FALSE)))</f>
        <v>Селско стопанство, горско стопанство, лов и риболов</v>
      </c>
      <c r="E1541" s="285"/>
      <c r="F1541" s="285"/>
      <c r="G1541" s="285"/>
      <c r="H1541" s="285"/>
      <c r="I1541" s="196"/>
      <c r="J1541" s="102">
        <f>(IF($E1655&lt;&gt;0,$J$2,IF($I1655&lt;&gt;0,$J$2,"")))</f>
        <v>1</v>
      </c>
      <c r="L1541" s="336"/>
      <c r="M1541" s="336"/>
      <c r="N1541" s="246"/>
      <c r="O1541" s="340">
        <f>SUMIF(O1544:O1545,"&lt;0")+SUMIF(O1547:O1551,"&lt;0")+SUMIF(O1553:O1558,"&lt;0")+SUMIF(O1560:O1576,"&lt;0")+SUMIF(O1582:O1586,"&lt;0")+SUMIF(O1588:O1593,"&lt;0")+SUMIF(O1595:O1600,"&lt;0")+SUMIF(O1608:O1609,"&lt;0")+SUMIF(O1612:O1617,"&lt;0")+SUMIF(O1619:O1624,"&lt;0")+SUMIF(O1628,"&lt;0")+SUMIF(O1630:O1636,"&lt;0")+SUMIF(O1638:O1640,"&lt;0")+SUMIF(O1642:O1645,"&lt;0")+SUMIF(O1647:O1648,"&lt;0")+SUMIF(O1651,"&lt;0")</f>
        <v>-35300</v>
      </c>
      <c r="P1541" s="103"/>
      <c r="Q1541" s="336"/>
      <c r="R1541" s="336"/>
      <c r="S1541" s="246"/>
      <c r="T1541" s="340">
        <f>SUMIF(T1544:T1545,"&lt;0")+SUMIF(T1547:T1551,"&lt;0")+SUMIF(T1553:T1558,"&lt;0")+SUMIF(T1560:T1576,"&lt;0")+SUMIF(T1582:T1586,"&lt;0")+SUMIF(T1588:T1593,"&lt;0")+SUMIF(T1595:T1600,"&lt;0")+SUMIF(T1608:T1609,"&lt;0")+SUMIF(T1612:T1617,"&lt;0")+SUMIF(T1619:T1624,"&lt;0")+SUMIF(T1628,"&lt;0")+SUMIF(T1630:T1636,"&lt;0")+SUMIF(T1638:T1640,"&lt;0")+SUMIF(T1642:T1645,"&lt;0")+SUMIF(T1647:T1648,"&lt;0")+SUMIF(T1651,"&lt;0")</f>
        <v>-24000</v>
      </c>
      <c r="U1541" s="336"/>
      <c r="V1541" s="246"/>
      <c r="W1541" s="337"/>
      <c r="X1541" s="201"/>
    </row>
    <row r="1542" spans="1:24" ht="18.600000000000001" thickBot="1">
      <c r="A1542" s="148"/>
      <c r="B1542" s="259"/>
      <c r="C1542" s="122"/>
      <c r="D1542" s="185" t="s">
        <v>805</v>
      </c>
      <c r="E1542" s="285"/>
      <c r="F1542" s="285"/>
      <c r="G1542" s="285"/>
      <c r="H1542" s="285"/>
      <c r="I1542" s="196"/>
      <c r="J1542" s="102">
        <f>(IF($E1655&lt;&gt;0,$J$2,IF($I1655&lt;&gt;0,$J$2,"")))</f>
        <v>1</v>
      </c>
      <c r="L1542" s="336"/>
      <c r="M1542" s="336"/>
      <c r="N1542" s="246"/>
      <c r="O1542" s="337"/>
      <c r="P1542" s="103"/>
      <c r="Q1542" s="336"/>
      <c r="R1542" s="336"/>
      <c r="S1542" s="246"/>
      <c r="T1542" s="337"/>
      <c r="U1542" s="336"/>
      <c r="V1542" s="246"/>
      <c r="W1542" s="337"/>
      <c r="X1542" s="203"/>
    </row>
    <row r="1543" spans="1:24" ht="18.600000000000001" thickBot="1">
      <c r="A1543" s="148"/>
      <c r="B1543" s="34">
        <v>100</v>
      </c>
      <c r="C1543" s="745" t="s">
        <v>489</v>
      </c>
      <c r="D1543" s="746"/>
      <c r="E1543" s="406">
        <f>SUM(E1544:E1545)</f>
        <v>0</v>
      </c>
      <c r="F1543" s="421">
        <f>SUM(F1544:F1545)</f>
        <v>6000</v>
      </c>
      <c r="G1543" s="341">
        <f>SUM(G1544:G1545)</f>
        <v>6000</v>
      </c>
      <c r="H1543" s="341">
        <f>SUM(H1544:H1545)</f>
        <v>6000</v>
      </c>
      <c r="I1543" s="341">
        <f>SUM(I1544:I1545)</f>
        <v>6000</v>
      </c>
      <c r="J1543" s="128">
        <f t="shared" ref="J1543:J1606" si="301">(IF($E1543&lt;&gt;0,$J$2,IF($I1543&lt;&gt;0,$J$2,"")))</f>
        <v>1</v>
      </c>
      <c r="K1543" s="129"/>
      <c r="L1543" s="204">
        <f>SUM(L1544:L1545)</f>
        <v>0</v>
      </c>
      <c r="M1543" s="205">
        <f>SUM(M1544:M1545)</f>
        <v>0</v>
      </c>
      <c r="N1543" s="342">
        <f>SUM(N1544:N1545)</f>
        <v>6000</v>
      </c>
      <c r="O1543" s="343">
        <f>SUM(O1544:O1545)</f>
        <v>-6000</v>
      </c>
      <c r="P1543" s="129"/>
      <c r="Q1543" s="206"/>
      <c r="R1543" s="344"/>
      <c r="S1543" s="345"/>
      <c r="T1543" s="344"/>
      <c r="U1543" s="344"/>
      <c r="V1543" s="344"/>
      <c r="W1543" s="346"/>
      <c r="X1543" s="207">
        <f>T1543-U1543-V1543-W1543</f>
        <v>0</v>
      </c>
    </row>
    <row r="1544" spans="1:24" ht="18.600000000000001" thickBot="1">
      <c r="A1544" s="148"/>
      <c r="B1544" s="11"/>
      <c r="C1544" s="15">
        <v>101</v>
      </c>
      <c r="D1544" s="8" t="s">
        <v>490</v>
      </c>
      <c r="E1544" s="378"/>
      <c r="F1544" s="380">
        <v>6000</v>
      </c>
      <c r="G1544" s="130">
        <v>6000</v>
      </c>
      <c r="H1544" s="130">
        <v>6000</v>
      </c>
      <c r="I1544" s="130">
        <v>6000</v>
      </c>
      <c r="J1544" s="128">
        <f t="shared" si="301"/>
        <v>1</v>
      </c>
      <c r="K1544" s="129"/>
      <c r="L1544" s="347"/>
      <c r="M1544" s="139"/>
      <c r="N1544" s="209">
        <f>I1544</f>
        <v>6000</v>
      </c>
      <c r="O1544" s="348">
        <f>L1544+M1544-N1544</f>
        <v>-6000</v>
      </c>
      <c r="P1544" s="129"/>
      <c r="Q1544" s="210"/>
      <c r="R1544" s="215"/>
      <c r="S1544" s="215"/>
      <c r="T1544" s="215"/>
      <c r="U1544" s="215"/>
      <c r="V1544" s="215"/>
      <c r="W1544" s="349"/>
      <c r="X1544" s="207">
        <f t="shared" ref="X1544:X1607" si="302">T1544-U1544-V1544-W1544</f>
        <v>0</v>
      </c>
    </row>
    <row r="1545" spans="1:24" ht="36" hidden="1" customHeight="1" thickBot="1">
      <c r="A1545" s="108"/>
      <c r="B1545" s="11"/>
      <c r="C1545" s="7">
        <v>102</v>
      </c>
      <c r="D1545" s="9" t="s">
        <v>491</v>
      </c>
      <c r="E1545" s="378"/>
      <c r="F1545" s="380"/>
      <c r="G1545" s="130"/>
      <c r="H1545" s="130"/>
      <c r="I1545" s="130"/>
      <c r="J1545" s="128" t="str">
        <f t="shared" si="301"/>
        <v/>
      </c>
      <c r="K1545" s="129"/>
      <c r="L1545" s="347"/>
      <c r="M1545" s="139"/>
      <c r="N1545" s="209">
        <f>I1545</f>
        <v>0</v>
      </c>
      <c r="O1545" s="348">
        <f t="shared" ref="O1545:O1586" si="303">L1545+M1545-N1545</f>
        <v>0</v>
      </c>
      <c r="P1545" s="129"/>
      <c r="Q1545" s="210"/>
      <c r="R1545" s="215"/>
      <c r="S1545" s="215"/>
      <c r="T1545" s="215"/>
      <c r="U1545" s="215"/>
      <c r="V1545" s="215"/>
      <c r="W1545" s="349"/>
      <c r="X1545" s="207">
        <f t="shared" si="302"/>
        <v>0</v>
      </c>
    </row>
    <row r="1546" spans="1:24" ht="18.600000000000001" thickBot="1">
      <c r="A1546" s="108"/>
      <c r="B1546" s="10">
        <v>200</v>
      </c>
      <c r="C1546" s="747" t="s">
        <v>492</v>
      </c>
      <c r="D1546" s="747"/>
      <c r="E1546" s="381">
        <f>SUM(E1547:E1551)</f>
        <v>0</v>
      </c>
      <c r="F1546" s="211">
        <f>SUM(F1547:F1551)</f>
        <v>4200</v>
      </c>
      <c r="G1546" s="137">
        <f>SUM(G1547:G1551)</f>
        <v>4200</v>
      </c>
      <c r="H1546" s="137">
        <f>SUM(H1547:H1551)</f>
        <v>4200</v>
      </c>
      <c r="I1546" s="137">
        <f>SUM(I1547:I1551)</f>
        <v>4200</v>
      </c>
      <c r="J1546" s="128">
        <f t="shared" si="301"/>
        <v>1</v>
      </c>
      <c r="K1546" s="129"/>
      <c r="L1546" s="212">
        <f>SUM(L1547:L1551)</f>
        <v>0</v>
      </c>
      <c r="M1546" s="213">
        <f>SUM(M1547:M1551)</f>
        <v>0</v>
      </c>
      <c r="N1546" s="350">
        <f>SUM(N1547:N1551)</f>
        <v>4200</v>
      </c>
      <c r="O1546" s="351">
        <f>SUM(O1547:O1551)</f>
        <v>-4200</v>
      </c>
      <c r="P1546" s="129"/>
      <c r="Q1546" s="214"/>
      <c r="R1546" s="225"/>
      <c r="S1546" s="225"/>
      <c r="T1546" s="225"/>
      <c r="U1546" s="225"/>
      <c r="V1546" s="225"/>
      <c r="W1546" s="352"/>
      <c r="X1546" s="207">
        <f t="shared" si="302"/>
        <v>0</v>
      </c>
    </row>
    <row r="1547" spans="1:24" ht="18.600000000000001" hidden="1" thickBot="1">
      <c r="A1547" s="108"/>
      <c r="B1547" s="14"/>
      <c r="C1547" s="15">
        <v>201</v>
      </c>
      <c r="D1547" s="8" t="s">
        <v>493</v>
      </c>
      <c r="E1547" s="378"/>
      <c r="F1547" s="380"/>
      <c r="G1547" s="130"/>
      <c r="H1547" s="130"/>
      <c r="I1547" s="130"/>
      <c r="J1547" s="128" t="str">
        <f t="shared" si="301"/>
        <v/>
      </c>
      <c r="K1547" s="129"/>
      <c r="L1547" s="347"/>
      <c r="M1547" s="139"/>
      <c r="N1547" s="209">
        <f>I1547</f>
        <v>0</v>
      </c>
      <c r="O1547" s="348">
        <f t="shared" si="303"/>
        <v>0</v>
      </c>
      <c r="P1547" s="129"/>
      <c r="Q1547" s="210"/>
      <c r="R1547" s="215"/>
      <c r="S1547" s="215"/>
      <c r="T1547" s="215"/>
      <c r="U1547" s="215"/>
      <c r="V1547" s="215"/>
      <c r="W1547" s="349"/>
      <c r="X1547" s="207">
        <f t="shared" si="302"/>
        <v>0</v>
      </c>
    </row>
    <row r="1548" spans="1:24" ht="18.600000000000001" thickBot="1">
      <c r="A1548" s="108"/>
      <c r="B1548" s="6"/>
      <c r="C1548" s="7">
        <v>202</v>
      </c>
      <c r="D1548" s="16" t="s">
        <v>494</v>
      </c>
      <c r="E1548" s="378"/>
      <c r="F1548" s="380">
        <v>4000</v>
      </c>
      <c r="G1548" s="130">
        <v>4000</v>
      </c>
      <c r="H1548" s="130">
        <v>4000</v>
      </c>
      <c r="I1548" s="130">
        <v>4000</v>
      </c>
      <c r="J1548" s="128">
        <f t="shared" si="301"/>
        <v>1</v>
      </c>
      <c r="K1548" s="129"/>
      <c r="L1548" s="347"/>
      <c r="M1548" s="139"/>
      <c r="N1548" s="209">
        <f>I1548</f>
        <v>4000</v>
      </c>
      <c r="O1548" s="348">
        <f t="shared" si="303"/>
        <v>-4000</v>
      </c>
      <c r="P1548" s="129"/>
      <c r="Q1548" s="210"/>
      <c r="R1548" s="215"/>
      <c r="S1548" s="215"/>
      <c r="T1548" s="215"/>
      <c r="U1548" s="215"/>
      <c r="V1548" s="215"/>
      <c r="W1548" s="349"/>
      <c r="X1548" s="207">
        <f t="shared" si="302"/>
        <v>0</v>
      </c>
    </row>
    <row r="1549" spans="1:24" ht="18.600000000000001" thickBot="1">
      <c r="A1549" s="108"/>
      <c r="B1549" s="24"/>
      <c r="C1549" s="7">
        <v>205</v>
      </c>
      <c r="D1549" s="16" t="s">
        <v>132</v>
      </c>
      <c r="E1549" s="378"/>
      <c r="F1549" s="380">
        <v>200</v>
      </c>
      <c r="G1549" s="130">
        <v>200</v>
      </c>
      <c r="H1549" s="130">
        <v>200</v>
      </c>
      <c r="I1549" s="130">
        <v>200</v>
      </c>
      <c r="J1549" s="128">
        <f t="shared" si="301"/>
        <v>1</v>
      </c>
      <c r="K1549" s="129"/>
      <c r="L1549" s="347"/>
      <c r="M1549" s="139"/>
      <c r="N1549" s="209">
        <f>I1549</f>
        <v>200</v>
      </c>
      <c r="O1549" s="348">
        <f t="shared" si="303"/>
        <v>-200</v>
      </c>
      <c r="P1549" s="129"/>
      <c r="Q1549" s="210"/>
      <c r="R1549" s="215"/>
      <c r="S1549" s="215"/>
      <c r="T1549" s="215"/>
      <c r="U1549" s="215"/>
      <c r="V1549" s="215"/>
      <c r="W1549" s="349"/>
      <c r="X1549" s="207">
        <f t="shared" si="302"/>
        <v>0</v>
      </c>
    </row>
    <row r="1550" spans="1:24" ht="18.600000000000001" hidden="1" thickBot="1">
      <c r="A1550" s="108"/>
      <c r="B1550" s="24"/>
      <c r="C1550" s="7">
        <v>208</v>
      </c>
      <c r="D1550" s="35" t="s">
        <v>133</v>
      </c>
      <c r="E1550" s="378"/>
      <c r="F1550" s="380"/>
      <c r="G1550" s="130"/>
      <c r="H1550" s="130"/>
      <c r="I1550" s="130"/>
      <c r="J1550" s="128" t="str">
        <f t="shared" si="301"/>
        <v/>
      </c>
      <c r="K1550" s="129"/>
      <c r="L1550" s="347"/>
      <c r="M1550" s="139"/>
      <c r="N1550" s="209">
        <f>I1550</f>
        <v>0</v>
      </c>
      <c r="O1550" s="348">
        <f t="shared" si="303"/>
        <v>0</v>
      </c>
      <c r="P1550" s="129"/>
      <c r="Q1550" s="210"/>
      <c r="R1550" s="215"/>
      <c r="S1550" s="215"/>
      <c r="T1550" s="215"/>
      <c r="U1550" s="215"/>
      <c r="V1550" s="215"/>
      <c r="W1550" s="349"/>
      <c r="X1550" s="207">
        <f t="shared" si="302"/>
        <v>0</v>
      </c>
    </row>
    <row r="1551" spans="1:24" ht="18.600000000000001" hidden="1" thickBot="1">
      <c r="A1551" s="108"/>
      <c r="B1551" s="14"/>
      <c r="C1551" s="13">
        <v>209</v>
      </c>
      <c r="D1551" s="19" t="s">
        <v>134</v>
      </c>
      <c r="E1551" s="378"/>
      <c r="F1551" s="380"/>
      <c r="G1551" s="130"/>
      <c r="H1551" s="130"/>
      <c r="I1551" s="130"/>
      <c r="J1551" s="128" t="str">
        <f t="shared" si="301"/>
        <v/>
      </c>
      <c r="K1551" s="129"/>
      <c r="L1551" s="347"/>
      <c r="M1551" s="139"/>
      <c r="N1551" s="209">
        <f>I1551</f>
        <v>0</v>
      </c>
      <c r="O1551" s="348">
        <f t="shared" si="303"/>
        <v>0</v>
      </c>
      <c r="P1551" s="129"/>
      <c r="Q1551" s="210"/>
      <c r="R1551" s="215"/>
      <c r="S1551" s="215"/>
      <c r="T1551" s="215"/>
      <c r="U1551" s="215"/>
      <c r="V1551" s="215"/>
      <c r="W1551" s="349"/>
      <c r="X1551" s="207">
        <f t="shared" si="302"/>
        <v>0</v>
      </c>
    </row>
    <row r="1552" spans="1:24" ht="18.600000000000001" thickBot="1">
      <c r="A1552" s="108"/>
      <c r="B1552" s="10">
        <v>500</v>
      </c>
      <c r="C1552" s="748" t="s">
        <v>1108</v>
      </c>
      <c r="D1552" s="748"/>
      <c r="E1552" s="381">
        <f>SUM(E1553:E1557)</f>
        <v>0</v>
      </c>
      <c r="F1552" s="211">
        <f>SUM(F1553:F1557)</f>
        <v>1100</v>
      </c>
      <c r="G1552" s="137">
        <f>SUM(G1553:G1557)</f>
        <v>1100</v>
      </c>
      <c r="H1552" s="137">
        <f>SUM(H1553:H1557)</f>
        <v>1100</v>
      </c>
      <c r="I1552" s="137">
        <f>SUM(I1553:I1557)</f>
        <v>1100</v>
      </c>
      <c r="J1552" s="128">
        <f t="shared" si="301"/>
        <v>1</v>
      </c>
      <c r="K1552" s="129"/>
      <c r="L1552" s="212">
        <f>SUM(L1553:L1557)</f>
        <v>0</v>
      </c>
      <c r="M1552" s="213">
        <f>SUM(M1553:M1557)</f>
        <v>0</v>
      </c>
      <c r="N1552" s="350">
        <f>SUM(N1553:N1557)</f>
        <v>1100</v>
      </c>
      <c r="O1552" s="351">
        <f>SUM(O1553:O1557)</f>
        <v>-1100</v>
      </c>
      <c r="P1552" s="129"/>
      <c r="Q1552" s="214"/>
      <c r="R1552" s="225"/>
      <c r="S1552" s="215"/>
      <c r="T1552" s="225"/>
      <c r="U1552" s="225"/>
      <c r="V1552" s="225"/>
      <c r="W1552" s="352"/>
      <c r="X1552" s="207">
        <f t="shared" si="302"/>
        <v>0</v>
      </c>
    </row>
    <row r="1553" spans="1:24" ht="18.600000000000001" thickBot="1">
      <c r="A1553" s="108"/>
      <c r="B1553" s="14"/>
      <c r="C1553" s="36">
        <v>551</v>
      </c>
      <c r="D1553" s="392" t="s">
        <v>1109</v>
      </c>
      <c r="E1553" s="378"/>
      <c r="F1553" s="380">
        <v>600</v>
      </c>
      <c r="G1553" s="130">
        <v>600</v>
      </c>
      <c r="H1553" s="130">
        <v>600</v>
      </c>
      <c r="I1553" s="130">
        <v>600</v>
      </c>
      <c r="J1553" s="128">
        <f t="shared" si="301"/>
        <v>1</v>
      </c>
      <c r="K1553" s="129"/>
      <c r="L1553" s="347"/>
      <c r="M1553" s="139"/>
      <c r="N1553" s="209">
        <f t="shared" ref="N1553:N1558" si="304">I1553</f>
        <v>600</v>
      </c>
      <c r="O1553" s="348">
        <f t="shared" si="303"/>
        <v>-600</v>
      </c>
      <c r="P1553" s="129"/>
      <c r="Q1553" s="210"/>
      <c r="R1553" s="215"/>
      <c r="S1553" s="215"/>
      <c r="T1553" s="215"/>
      <c r="U1553" s="215"/>
      <c r="V1553" s="215"/>
      <c r="W1553" s="349"/>
      <c r="X1553" s="207">
        <f t="shared" si="302"/>
        <v>0</v>
      </c>
    </row>
    <row r="1554" spans="1:24" ht="18.600000000000001" hidden="1" thickBot="1">
      <c r="A1554" s="147">
        <v>5</v>
      </c>
      <c r="B1554" s="14"/>
      <c r="C1554" s="37">
        <f>C1553+1</f>
        <v>552</v>
      </c>
      <c r="D1554" s="393" t="s">
        <v>1110</v>
      </c>
      <c r="E1554" s="378"/>
      <c r="F1554" s="380"/>
      <c r="G1554" s="130"/>
      <c r="H1554" s="130"/>
      <c r="I1554" s="130"/>
      <c r="J1554" s="128" t="str">
        <f t="shared" si="301"/>
        <v/>
      </c>
      <c r="K1554" s="129"/>
      <c r="L1554" s="347"/>
      <c r="M1554" s="139"/>
      <c r="N1554" s="209">
        <f t="shared" si="304"/>
        <v>0</v>
      </c>
      <c r="O1554" s="348">
        <f t="shared" si="303"/>
        <v>0</v>
      </c>
      <c r="P1554" s="129"/>
      <c r="Q1554" s="210"/>
      <c r="R1554" s="215"/>
      <c r="S1554" s="215"/>
      <c r="T1554" s="215"/>
      <c r="U1554" s="215"/>
      <c r="V1554" s="215"/>
      <c r="W1554" s="349"/>
      <c r="X1554" s="207">
        <f t="shared" si="302"/>
        <v>0</v>
      </c>
    </row>
    <row r="1555" spans="1:24" ht="18.600000000000001" thickBot="1">
      <c r="A1555" s="148">
        <v>10</v>
      </c>
      <c r="B1555" s="14"/>
      <c r="C1555" s="37">
        <v>560</v>
      </c>
      <c r="D1555" s="394" t="s">
        <v>1111</v>
      </c>
      <c r="E1555" s="378"/>
      <c r="F1555" s="380">
        <v>300</v>
      </c>
      <c r="G1555" s="130">
        <v>300</v>
      </c>
      <c r="H1555" s="130">
        <v>300</v>
      </c>
      <c r="I1555" s="130">
        <v>300</v>
      </c>
      <c r="J1555" s="128">
        <f t="shared" si="301"/>
        <v>1</v>
      </c>
      <c r="K1555" s="129"/>
      <c r="L1555" s="347"/>
      <c r="M1555" s="139"/>
      <c r="N1555" s="209">
        <f t="shared" si="304"/>
        <v>300</v>
      </c>
      <c r="O1555" s="348">
        <f t="shared" si="303"/>
        <v>-300</v>
      </c>
      <c r="P1555" s="129"/>
      <c r="Q1555" s="210"/>
      <c r="R1555" s="215"/>
      <c r="S1555" s="215"/>
      <c r="T1555" s="215"/>
      <c r="U1555" s="215"/>
      <c r="V1555" s="215"/>
      <c r="W1555" s="349"/>
      <c r="X1555" s="207">
        <f t="shared" si="302"/>
        <v>0</v>
      </c>
    </row>
    <row r="1556" spans="1:24" ht="18.600000000000001" thickBot="1">
      <c r="A1556" s="148">
        <v>15</v>
      </c>
      <c r="B1556" s="14"/>
      <c r="C1556" s="37">
        <v>580</v>
      </c>
      <c r="D1556" s="393" t="s">
        <v>1112</v>
      </c>
      <c r="E1556" s="378"/>
      <c r="F1556" s="380">
        <v>200</v>
      </c>
      <c r="G1556" s="130">
        <v>200</v>
      </c>
      <c r="H1556" s="130">
        <v>200</v>
      </c>
      <c r="I1556" s="130">
        <v>200</v>
      </c>
      <c r="J1556" s="128">
        <f t="shared" si="301"/>
        <v>1</v>
      </c>
      <c r="K1556" s="129"/>
      <c r="L1556" s="347"/>
      <c r="M1556" s="139"/>
      <c r="N1556" s="209">
        <f t="shared" si="304"/>
        <v>200</v>
      </c>
      <c r="O1556" s="348">
        <f t="shared" si="303"/>
        <v>-200</v>
      </c>
      <c r="P1556" s="129"/>
      <c r="Q1556" s="210"/>
      <c r="R1556" s="215"/>
      <c r="S1556" s="215"/>
      <c r="T1556" s="215"/>
      <c r="U1556" s="215"/>
      <c r="V1556" s="215"/>
      <c r="W1556" s="349"/>
      <c r="X1556" s="207">
        <f t="shared" si="302"/>
        <v>0</v>
      </c>
    </row>
    <row r="1557" spans="1:24" ht="32.4" hidden="1" thickBot="1">
      <c r="A1557" s="147">
        <v>35</v>
      </c>
      <c r="B1557" s="14"/>
      <c r="C1557" s="38">
        <v>590</v>
      </c>
      <c r="D1557" s="395" t="s">
        <v>1113</v>
      </c>
      <c r="E1557" s="378"/>
      <c r="F1557" s="380"/>
      <c r="G1557" s="130"/>
      <c r="H1557" s="130"/>
      <c r="I1557" s="130"/>
      <c r="J1557" s="128" t="str">
        <f t="shared" si="301"/>
        <v/>
      </c>
      <c r="K1557" s="129"/>
      <c r="L1557" s="347"/>
      <c r="M1557" s="139"/>
      <c r="N1557" s="209">
        <f t="shared" si="304"/>
        <v>0</v>
      </c>
      <c r="O1557" s="348">
        <f t="shared" si="303"/>
        <v>0</v>
      </c>
      <c r="P1557" s="129"/>
      <c r="Q1557" s="210"/>
      <c r="R1557" s="215"/>
      <c r="S1557" s="215"/>
      <c r="T1557" s="215"/>
      <c r="U1557" s="215"/>
      <c r="V1557" s="215"/>
      <c r="W1557" s="349"/>
      <c r="X1557" s="207">
        <f t="shared" si="302"/>
        <v>0</v>
      </c>
    </row>
    <row r="1558" spans="1:24" ht="18.600000000000001" hidden="1" thickBot="1">
      <c r="A1558" s="148">
        <v>40</v>
      </c>
      <c r="B1558" s="10">
        <v>800</v>
      </c>
      <c r="C1558" s="748" t="s">
        <v>303</v>
      </c>
      <c r="D1558" s="748"/>
      <c r="E1558" s="381"/>
      <c r="F1558" s="384"/>
      <c r="G1558" s="143"/>
      <c r="H1558" s="143"/>
      <c r="I1558" s="130"/>
      <c r="J1558" s="128" t="str">
        <f t="shared" si="301"/>
        <v/>
      </c>
      <c r="K1558" s="129"/>
      <c r="L1558" s="354"/>
      <c r="M1558" s="141"/>
      <c r="N1558" s="209">
        <f t="shared" si="304"/>
        <v>0</v>
      </c>
      <c r="O1558" s="348">
        <f t="shared" si="303"/>
        <v>0</v>
      </c>
      <c r="P1558" s="129"/>
      <c r="Q1558" s="214"/>
      <c r="R1558" s="225"/>
      <c r="S1558" s="215"/>
      <c r="T1558" s="215"/>
      <c r="U1558" s="225"/>
      <c r="V1558" s="215"/>
      <c r="W1558" s="349"/>
      <c r="X1558" s="207">
        <f t="shared" si="302"/>
        <v>0</v>
      </c>
    </row>
    <row r="1559" spans="1:24" ht="18.600000000000001" thickBot="1">
      <c r="A1559" s="148">
        <v>45</v>
      </c>
      <c r="B1559" s="10">
        <v>1000</v>
      </c>
      <c r="C1559" s="749" t="s">
        <v>1115</v>
      </c>
      <c r="D1559" s="749"/>
      <c r="E1559" s="381">
        <f>SUM(E1560:E1576)</f>
        <v>0</v>
      </c>
      <c r="F1559" s="211">
        <f>SUM(F1560:F1576)</f>
        <v>23000</v>
      </c>
      <c r="G1559" s="137">
        <f>SUM(G1560:G1576)</f>
        <v>22000</v>
      </c>
      <c r="H1559" s="137">
        <f>SUM(H1560:H1576)</f>
        <v>23000</v>
      </c>
      <c r="I1559" s="137">
        <f>SUM(I1560:I1576)</f>
        <v>24000</v>
      </c>
      <c r="J1559" s="128">
        <f t="shared" si="301"/>
        <v>1</v>
      </c>
      <c r="K1559" s="129"/>
      <c r="L1559" s="212">
        <f>SUM(L1560:L1576)</f>
        <v>0</v>
      </c>
      <c r="M1559" s="213">
        <f>SUM(M1560:M1576)</f>
        <v>0</v>
      </c>
      <c r="N1559" s="350">
        <f>SUM(N1560:N1576)</f>
        <v>24000</v>
      </c>
      <c r="O1559" s="351">
        <f>SUM(O1560:O1576)</f>
        <v>-24000</v>
      </c>
      <c r="P1559" s="129"/>
      <c r="Q1559" s="212">
        <f t="shared" ref="Q1559:W1559" si="305">SUM(Q1560:Q1576)</f>
        <v>0</v>
      </c>
      <c r="R1559" s="213">
        <f t="shared" si="305"/>
        <v>0</v>
      </c>
      <c r="S1559" s="213">
        <f t="shared" si="305"/>
        <v>24000</v>
      </c>
      <c r="T1559" s="213">
        <f t="shared" si="305"/>
        <v>-24000</v>
      </c>
      <c r="U1559" s="213">
        <f t="shared" si="305"/>
        <v>0</v>
      </c>
      <c r="V1559" s="213">
        <f t="shared" si="305"/>
        <v>0</v>
      </c>
      <c r="W1559" s="351">
        <f t="shared" si="305"/>
        <v>0</v>
      </c>
      <c r="X1559" s="207">
        <f t="shared" si="302"/>
        <v>-24000</v>
      </c>
    </row>
    <row r="1560" spans="1:24" ht="18.600000000000001" hidden="1" thickBot="1">
      <c r="A1560" s="148">
        <v>50</v>
      </c>
      <c r="B1560" s="6"/>
      <c r="C1560" s="15">
        <v>1011</v>
      </c>
      <c r="D1560" s="39" t="s">
        <v>1116</v>
      </c>
      <c r="E1560" s="378"/>
      <c r="F1560" s="380"/>
      <c r="G1560" s="130"/>
      <c r="H1560" s="130"/>
      <c r="I1560" s="130"/>
      <c r="J1560" s="128" t="str">
        <f t="shared" si="301"/>
        <v/>
      </c>
      <c r="K1560" s="129"/>
      <c r="L1560" s="347"/>
      <c r="M1560" s="139"/>
      <c r="N1560" s="209">
        <f t="shared" ref="N1560:N1576" si="306">I1560</f>
        <v>0</v>
      </c>
      <c r="O1560" s="348">
        <f t="shared" si="303"/>
        <v>0</v>
      </c>
      <c r="P1560" s="129"/>
      <c r="Q1560" s="347"/>
      <c r="R1560" s="139"/>
      <c r="S1560" s="355">
        <f t="shared" ref="S1560:S1567" si="307">+IF(+(L1560+M1560)&gt;=I1560,+M1560,+(+I1560-L1560))</f>
        <v>0</v>
      </c>
      <c r="T1560" s="209">
        <f>Q1560+R1560-S1560</f>
        <v>0</v>
      </c>
      <c r="U1560" s="139"/>
      <c r="V1560" s="139"/>
      <c r="W1560" s="140"/>
      <c r="X1560" s="207">
        <f t="shared" si="302"/>
        <v>0</v>
      </c>
    </row>
    <row r="1561" spans="1:24" ht="18.600000000000001" hidden="1" thickBot="1">
      <c r="A1561" s="148">
        <v>55</v>
      </c>
      <c r="B1561" s="6"/>
      <c r="C1561" s="7">
        <v>1012</v>
      </c>
      <c r="D1561" s="16" t="s">
        <v>1117</v>
      </c>
      <c r="E1561" s="378"/>
      <c r="F1561" s="380"/>
      <c r="G1561" s="130"/>
      <c r="H1561" s="130"/>
      <c r="I1561" s="130"/>
      <c r="J1561" s="128" t="str">
        <f t="shared" si="301"/>
        <v/>
      </c>
      <c r="K1561" s="129"/>
      <c r="L1561" s="347"/>
      <c r="M1561" s="139"/>
      <c r="N1561" s="209">
        <f t="shared" si="306"/>
        <v>0</v>
      </c>
      <c r="O1561" s="348">
        <f t="shared" si="303"/>
        <v>0</v>
      </c>
      <c r="P1561" s="129"/>
      <c r="Q1561" s="347"/>
      <c r="R1561" s="139"/>
      <c r="S1561" s="355">
        <f t="shared" si="307"/>
        <v>0</v>
      </c>
      <c r="T1561" s="209">
        <f t="shared" ref="T1561:T1567" si="308">Q1561+R1561-S1561</f>
        <v>0</v>
      </c>
      <c r="U1561" s="139"/>
      <c r="V1561" s="139"/>
      <c r="W1561" s="140"/>
      <c r="X1561" s="207">
        <f t="shared" si="302"/>
        <v>0</v>
      </c>
    </row>
    <row r="1562" spans="1:24" ht="18.600000000000001" hidden="1" thickBot="1">
      <c r="A1562" s="148">
        <v>60</v>
      </c>
      <c r="B1562" s="6"/>
      <c r="C1562" s="7">
        <v>1013</v>
      </c>
      <c r="D1562" s="16" t="s">
        <v>1118</v>
      </c>
      <c r="E1562" s="378"/>
      <c r="F1562" s="380"/>
      <c r="G1562" s="130"/>
      <c r="H1562" s="130"/>
      <c r="I1562" s="130"/>
      <c r="J1562" s="128" t="str">
        <f t="shared" si="301"/>
        <v/>
      </c>
      <c r="K1562" s="129"/>
      <c r="L1562" s="347"/>
      <c r="M1562" s="139"/>
      <c r="N1562" s="209">
        <f t="shared" si="306"/>
        <v>0</v>
      </c>
      <c r="O1562" s="348">
        <f t="shared" si="303"/>
        <v>0</v>
      </c>
      <c r="P1562" s="129"/>
      <c r="Q1562" s="347"/>
      <c r="R1562" s="139"/>
      <c r="S1562" s="355">
        <f t="shared" si="307"/>
        <v>0</v>
      </c>
      <c r="T1562" s="209">
        <f t="shared" si="308"/>
        <v>0</v>
      </c>
      <c r="U1562" s="139"/>
      <c r="V1562" s="139"/>
      <c r="W1562" s="140"/>
      <c r="X1562" s="207">
        <f t="shared" si="302"/>
        <v>0</v>
      </c>
    </row>
    <row r="1563" spans="1:24" ht="36" hidden="1" customHeight="1" thickBot="1">
      <c r="A1563" s="147">
        <v>65</v>
      </c>
      <c r="B1563" s="6"/>
      <c r="C1563" s="7">
        <v>1014</v>
      </c>
      <c r="D1563" s="16" t="s">
        <v>1119</v>
      </c>
      <c r="E1563" s="378"/>
      <c r="F1563" s="380"/>
      <c r="G1563" s="130"/>
      <c r="H1563" s="130"/>
      <c r="I1563" s="130"/>
      <c r="J1563" s="128" t="str">
        <f t="shared" si="301"/>
        <v/>
      </c>
      <c r="K1563" s="129"/>
      <c r="L1563" s="347"/>
      <c r="M1563" s="139"/>
      <c r="N1563" s="209">
        <f t="shared" si="306"/>
        <v>0</v>
      </c>
      <c r="O1563" s="348">
        <f t="shared" si="303"/>
        <v>0</v>
      </c>
      <c r="P1563" s="129"/>
      <c r="Q1563" s="347"/>
      <c r="R1563" s="139"/>
      <c r="S1563" s="355">
        <f t="shared" si="307"/>
        <v>0</v>
      </c>
      <c r="T1563" s="209">
        <f t="shared" si="308"/>
        <v>0</v>
      </c>
      <c r="U1563" s="139"/>
      <c r="V1563" s="139"/>
      <c r="W1563" s="140"/>
      <c r="X1563" s="207">
        <f t="shared" si="302"/>
        <v>0</v>
      </c>
    </row>
    <row r="1564" spans="1:24" ht="18.600000000000001" hidden="1" thickBot="1">
      <c r="A1564" s="148">
        <v>70</v>
      </c>
      <c r="B1564" s="6"/>
      <c r="C1564" s="7">
        <v>1015</v>
      </c>
      <c r="D1564" s="16" t="s">
        <v>1120</v>
      </c>
      <c r="E1564" s="378"/>
      <c r="F1564" s="380"/>
      <c r="G1564" s="130"/>
      <c r="H1564" s="130"/>
      <c r="I1564" s="130"/>
      <c r="J1564" s="128" t="str">
        <f t="shared" si="301"/>
        <v/>
      </c>
      <c r="K1564" s="129"/>
      <c r="L1564" s="347"/>
      <c r="M1564" s="139"/>
      <c r="N1564" s="209">
        <f t="shared" si="306"/>
        <v>0</v>
      </c>
      <c r="O1564" s="348">
        <f t="shared" si="303"/>
        <v>0</v>
      </c>
      <c r="P1564" s="129"/>
      <c r="Q1564" s="347"/>
      <c r="R1564" s="139"/>
      <c r="S1564" s="355">
        <f t="shared" si="307"/>
        <v>0</v>
      </c>
      <c r="T1564" s="209">
        <f t="shared" si="308"/>
        <v>0</v>
      </c>
      <c r="U1564" s="139"/>
      <c r="V1564" s="139"/>
      <c r="W1564" s="140"/>
      <c r="X1564" s="207">
        <f t="shared" si="302"/>
        <v>0</v>
      </c>
    </row>
    <row r="1565" spans="1:24" ht="18.600000000000001" thickBot="1">
      <c r="A1565" s="148">
        <v>75</v>
      </c>
      <c r="B1565" s="6"/>
      <c r="C1565" s="7">
        <v>1016</v>
      </c>
      <c r="D1565" s="16" t="s">
        <v>1121</v>
      </c>
      <c r="E1565" s="378"/>
      <c r="F1565" s="380"/>
      <c r="G1565" s="130"/>
      <c r="H1565" s="130"/>
      <c r="I1565" s="130"/>
      <c r="J1565" s="128" t="str">
        <f t="shared" si="301"/>
        <v/>
      </c>
      <c r="K1565" s="129"/>
      <c r="L1565" s="347"/>
      <c r="M1565" s="139"/>
      <c r="N1565" s="209">
        <f t="shared" si="306"/>
        <v>0</v>
      </c>
      <c r="O1565" s="348">
        <f t="shared" si="303"/>
        <v>0</v>
      </c>
      <c r="P1565" s="129"/>
      <c r="Q1565" s="347"/>
      <c r="R1565" s="139"/>
      <c r="S1565" s="355">
        <f t="shared" si="307"/>
        <v>0</v>
      </c>
      <c r="T1565" s="209">
        <f t="shared" si="308"/>
        <v>0</v>
      </c>
      <c r="U1565" s="139"/>
      <c r="V1565" s="139"/>
      <c r="W1565" s="140"/>
      <c r="X1565" s="207">
        <f t="shared" si="302"/>
        <v>0</v>
      </c>
    </row>
    <row r="1566" spans="1:24" ht="18.600000000000001" thickBot="1">
      <c r="A1566" s="148">
        <v>80</v>
      </c>
      <c r="B1566" s="11"/>
      <c r="C1566" s="40">
        <v>1020</v>
      </c>
      <c r="D1566" s="41" t="s">
        <v>1122</v>
      </c>
      <c r="E1566" s="378"/>
      <c r="F1566" s="380">
        <v>23000</v>
      </c>
      <c r="G1566" s="130">
        <v>22000</v>
      </c>
      <c r="H1566" s="130">
        <v>23000</v>
      </c>
      <c r="I1566" s="130">
        <v>24000</v>
      </c>
      <c r="J1566" s="128">
        <f t="shared" si="301"/>
        <v>1</v>
      </c>
      <c r="K1566" s="129"/>
      <c r="L1566" s="347"/>
      <c r="M1566" s="139"/>
      <c r="N1566" s="209">
        <f t="shared" si="306"/>
        <v>24000</v>
      </c>
      <c r="O1566" s="348">
        <f t="shared" si="303"/>
        <v>-24000</v>
      </c>
      <c r="P1566" s="129"/>
      <c r="Q1566" s="347"/>
      <c r="R1566" s="139"/>
      <c r="S1566" s="355">
        <f t="shared" si="307"/>
        <v>24000</v>
      </c>
      <c r="T1566" s="209">
        <f t="shared" si="308"/>
        <v>-24000</v>
      </c>
      <c r="U1566" s="139"/>
      <c r="V1566" s="139"/>
      <c r="W1566" s="140"/>
      <c r="X1566" s="207">
        <f t="shared" si="302"/>
        <v>-24000</v>
      </c>
    </row>
    <row r="1567" spans="1:24" ht="18.600000000000001" hidden="1" thickBot="1">
      <c r="A1567" s="148">
        <v>85</v>
      </c>
      <c r="B1567" s="6"/>
      <c r="C1567" s="7">
        <v>1030</v>
      </c>
      <c r="D1567" s="16" t="s">
        <v>1123</v>
      </c>
      <c r="E1567" s="378"/>
      <c r="F1567" s="380"/>
      <c r="G1567" s="130"/>
      <c r="H1567" s="130"/>
      <c r="I1567" s="130"/>
      <c r="J1567" s="128" t="str">
        <f t="shared" si="301"/>
        <v/>
      </c>
      <c r="K1567" s="129"/>
      <c r="L1567" s="347"/>
      <c r="M1567" s="139"/>
      <c r="N1567" s="209">
        <f t="shared" si="306"/>
        <v>0</v>
      </c>
      <c r="O1567" s="348">
        <f t="shared" si="303"/>
        <v>0</v>
      </c>
      <c r="P1567" s="129"/>
      <c r="Q1567" s="347"/>
      <c r="R1567" s="139"/>
      <c r="S1567" s="355">
        <f t="shared" si="307"/>
        <v>0</v>
      </c>
      <c r="T1567" s="209">
        <f t="shared" si="308"/>
        <v>0</v>
      </c>
      <c r="U1567" s="139"/>
      <c r="V1567" s="139"/>
      <c r="W1567" s="140"/>
      <c r="X1567" s="207">
        <f t="shared" si="302"/>
        <v>0</v>
      </c>
    </row>
    <row r="1568" spans="1:24" ht="18.600000000000001" thickBot="1">
      <c r="A1568" s="148">
        <v>90</v>
      </c>
      <c r="B1568" s="6"/>
      <c r="C1568" s="40">
        <v>1051</v>
      </c>
      <c r="D1568" s="43" t="s">
        <v>1124</v>
      </c>
      <c r="E1568" s="378"/>
      <c r="F1568" s="380"/>
      <c r="G1568" s="130"/>
      <c r="H1568" s="130"/>
      <c r="I1568" s="130"/>
      <c r="J1568" s="128" t="str">
        <f t="shared" si="301"/>
        <v/>
      </c>
      <c r="K1568" s="129"/>
      <c r="L1568" s="347"/>
      <c r="M1568" s="139"/>
      <c r="N1568" s="209">
        <f t="shared" si="306"/>
        <v>0</v>
      </c>
      <c r="O1568" s="348">
        <f t="shared" si="303"/>
        <v>0</v>
      </c>
      <c r="P1568" s="129"/>
      <c r="Q1568" s="210"/>
      <c r="R1568" s="215"/>
      <c r="S1568" s="215"/>
      <c r="T1568" s="215"/>
      <c r="U1568" s="215"/>
      <c r="V1568" s="215"/>
      <c r="W1568" s="349"/>
      <c r="X1568" s="207">
        <f t="shared" si="302"/>
        <v>0</v>
      </c>
    </row>
    <row r="1569" spans="1:24" ht="18.600000000000001" hidden="1" thickBot="1">
      <c r="A1569" s="147">
        <v>115</v>
      </c>
      <c r="B1569" s="6"/>
      <c r="C1569" s="7">
        <v>1052</v>
      </c>
      <c r="D1569" s="16" t="s">
        <v>1125</v>
      </c>
      <c r="E1569" s="378"/>
      <c r="F1569" s="380"/>
      <c r="G1569" s="130"/>
      <c r="H1569" s="130"/>
      <c r="I1569" s="130"/>
      <c r="J1569" s="128" t="str">
        <f t="shared" si="301"/>
        <v/>
      </c>
      <c r="K1569" s="129"/>
      <c r="L1569" s="347"/>
      <c r="M1569" s="139"/>
      <c r="N1569" s="209">
        <f t="shared" si="306"/>
        <v>0</v>
      </c>
      <c r="O1569" s="348">
        <f t="shared" si="303"/>
        <v>0</v>
      </c>
      <c r="P1569" s="129"/>
      <c r="Q1569" s="210"/>
      <c r="R1569" s="215"/>
      <c r="S1569" s="215"/>
      <c r="T1569" s="215"/>
      <c r="U1569" s="215"/>
      <c r="V1569" s="215"/>
      <c r="W1569" s="349"/>
      <c r="X1569" s="207">
        <f t="shared" si="302"/>
        <v>0</v>
      </c>
    </row>
    <row r="1570" spans="1:24" ht="32.4" hidden="1" thickBot="1">
      <c r="A1570" s="147">
        <v>125</v>
      </c>
      <c r="B1570" s="6"/>
      <c r="C1570" s="44">
        <v>1053</v>
      </c>
      <c r="D1570" s="45" t="s">
        <v>1126</v>
      </c>
      <c r="E1570" s="378"/>
      <c r="F1570" s="380"/>
      <c r="G1570" s="130"/>
      <c r="H1570" s="130"/>
      <c r="I1570" s="130"/>
      <c r="J1570" s="128" t="str">
        <f t="shared" si="301"/>
        <v/>
      </c>
      <c r="K1570" s="129"/>
      <c r="L1570" s="347"/>
      <c r="M1570" s="139"/>
      <c r="N1570" s="209">
        <f t="shared" si="306"/>
        <v>0</v>
      </c>
      <c r="O1570" s="348">
        <f t="shared" si="303"/>
        <v>0</v>
      </c>
      <c r="P1570" s="129"/>
      <c r="Q1570" s="210"/>
      <c r="R1570" s="215"/>
      <c r="S1570" s="215"/>
      <c r="T1570" s="215"/>
      <c r="U1570" s="215"/>
      <c r="V1570" s="215"/>
      <c r="W1570" s="349"/>
      <c r="X1570" s="207">
        <f t="shared" si="302"/>
        <v>0</v>
      </c>
    </row>
    <row r="1571" spans="1:24" ht="18.600000000000001" hidden="1" thickBot="1">
      <c r="A1571" s="148">
        <v>130</v>
      </c>
      <c r="B1571" s="6"/>
      <c r="C1571" s="7">
        <v>1062</v>
      </c>
      <c r="D1571" s="9" t="s">
        <v>1127</v>
      </c>
      <c r="E1571" s="378"/>
      <c r="F1571" s="380"/>
      <c r="G1571" s="130"/>
      <c r="H1571" s="130"/>
      <c r="I1571" s="130"/>
      <c r="J1571" s="128" t="str">
        <f t="shared" si="301"/>
        <v/>
      </c>
      <c r="K1571" s="129"/>
      <c r="L1571" s="347"/>
      <c r="M1571" s="139"/>
      <c r="N1571" s="209">
        <f t="shared" si="306"/>
        <v>0</v>
      </c>
      <c r="O1571" s="348">
        <f t="shared" si="303"/>
        <v>0</v>
      </c>
      <c r="P1571" s="129"/>
      <c r="Q1571" s="347"/>
      <c r="R1571" s="139"/>
      <c r="S1571" s="355">
        <f>+IF(+(L1571+M1571)&gt;=I1571,+M1571,+(+I1571-L1571))</f>
        <v>0</v>
      </c>
      <c r="T1571" s="209">
        <f>Q1571+R1571-S1571</f>
        <v>0</v>
      </c>
      <c r="U1571" s="139"/>
      <c r="V1571" s="139"/>
      <c r="W1571" s="140"/>
      <c r="X1571" s="207">
        <f t="shared" si="302"/>
        <v>0</v>
      </c>
    </row>
    <row r="1572" spans="1:24" ht="18.600000000000001" hidden="1" thickBot="1">
      <c r="A1572" s="148">
        <v>135</v>
      </c>
      <c r="B1572" s="6"/>
      <c r="C1572" s="7">
        <v>1063</v>
      </c>
      <c r="D1572" s="9" t="s">
        <v>1128</v>
      </c>
      <c r="E1572" s="378"/>
      <c r="F1572" s="380"/>
      <c r="G1572" s="130"/>
      <c r="H1572" s="130"/>
      <c r="I1572" s="130"/>
      <c r="J1572" s="128" t="str">
        <f t="shared" si="301"/>
        <v/>
      </c>
      <c r="K1572" s="129"/>
      <c r="L1572" s="347"/>
      <c r="M1572" s="139"/>
      <c r="N1572" s="209">
        <f t="shared" si="306"/>
        <v>0</v>
      </c>
      <c r="O1572" s="348">
        <f t="shared" si="303"/>
        <v>0</v>
      </c>
      <c r="P1572" s="129"/>
      <c r="Q1572" s="210"/>
      <c r="R1572" s="215"/>
      <c r="S1572" s="215"/>
      <c r="T1572" s="215"/>
      <c r="U1572" s="215"/>
      <c r="V1572" s="215"/>
      <c r="W1572" s="349"/>
      <c r="X1572" s="207">
        <f t="shared" si="302"/>
        <v>0</v>
      </c>
    </row>
    <row r="1573" spans="1:24" ht="18.600000000000001" hidden="1" thickBot="1">
      <c r="A1573" s="148">
        <v>140</v>
      </c>
      <c r="B1573" s="6"/>
      <c r="C1573" s="44">
        <v>1069</v>
      </c>
      <c r="D1573" s="46" t="s">
        <v>1129</v>
      </c>
      <c r="E1573" s="378"/>
      <c r="F1573" s="380"/>
      <c r="G1573" s="130"/>
      <c r="H1573" s="130"/>
      <c r="I1573" s="130"/>
      <c r="J1573" s="128" t="str">
        <f t="shared" si="301"/>
        <v/>
      </c>
      <c r="K1573" s="129"/>
      <c r="L1573" s="347"/>
      <c r="M1573" s="139"/>
      <c r="N1573" s="209">
        <f t="shared" si="306"/>
        <v>0</v>
      </c>
      <c r="O1573" s="348">
        <f t="shared" si="303"/>
        <v>0</v>
      </c>
      <c r="P1573" s="129"/>
      <c r="Q1573" s="347"/>
      <c r="R1573" s="139"/>
      <c r="S1573" s="355">
        <f>+IF(+(L1573+M1573)&gt;=I1573,+M1573,+(+I1573-L1573))</f>
        <v>0</v>
      </c>
      <c r="T1573" s="209">
        <f>Q1573+R1573-S1573</f>
        <v>0</v>
      </c>
      <c r="U1573" s="139"/>
      <c r="V1573" s="139"/>
      <c r="W1573" s="140"/>
      <c r="X1573" s="207">
        <f t="shared" si="302"/>
        <v>0</v>
      </c>
    </row>
    <row r="1574" spans="1:24" ht="31.8" hidden="1" thickBot="1">
      <c r="A1574" s="148">
        <v>145</v>
      </c>
      <c r="B1574" s="11"/>
      <c r="C1574" s="7">
        <v>1091</v>
      </c>
      <c r="D1574" s="16" t="s">
        <v>1130</v>
      </c>
      <c r="E1574" s="378"/>
      <c r="F1574" s="380"/>
      <c r="G1574" s="130"/>
      <c r="H1574" s="130"/>
      <c r="I1574" s="130"/>
      <c r="J1574" s="128" t="str">
        <f t="shared" si="301"/>
        <v/>
      </c>
      <c r="K1574" s="129"/>
      <c r="L1574" s="347"/>
      <c r="M1574" s="139"/>
      <c r="N1574" s="209">
        <f t="shared" si="306"/>
        <v>0</v>
      </c>
      <c r="O1574" s="348">
        <f t="shared" si="303"/>
        <v>0</v>
      </c>
      <c r="P1574" s="129"/>
      <c r="Q1574" s="347"/>
      <c r="R1574" s="139"/>
      <c r="S1574" s="355">
        <f>+IF(+(L1574+M1574)&gt;=I1574,+M1574,+(+I1574-L1574))</f>
        <v>0</v>
      </c>
      <c r="T1574" s="209">
        <f>Q1574+R1574-S1574</f>
        <v>0</v>
      </c>
      <c r="U1574" s="139"/>
      <c r="V1574" s="139"/>
      <c r="W1574" s="140"/>
      <c r="X1574" s="207">
        <f t="shared" si="302"/>
        <v>0</v>
      </c>
    </row>
    <row r="1575" spans="1:24" ht="18.600000000000001" hidden="1" thickBot="1">
      <c r="A1575" s="148">
        <v>150</v>
      </c>
      <c r="B1575" s="6"/>
      <c r="C1575" s="7">
        <v>1092</v>
      </c>
      <c r="D1575" s="16" t="s">
        <v>1286</v>
      </c>
      <c r="E1575" s="378"/>
      <c r="F1575" s="380"/>
      <c r="G1575" s="130"/>
      <c r="H1575" s="130"/>
      <c r="I1575" s="130"/>
      <c r="J1575" s="128" t="str">
        <f t="shared" si="301"/>
        <v/>
      </c>
      <c r="K1575" s="129"/>
      <c r="L1575" s="347"/>
      <c r="M1575" s="139"/>
      <c r="N1575" s="209">
        <f t="shared" si="306"/>
        <v>0</v>
      </c>
      <c r="O1575" s="348">
        <f t="shared" si="303"/>
        <v>0</v>
      </c>
      <c r="P1575" s="129"/>
      <c r="Q1575" s="210"/>
      <c r="R1575" s="215"/>
      <c r="S1575" s="215"/>
      <c r="T1575" s="215"/>
      <c r="U1575" s="215"/>
      <c r="V1575" s="215"/>
      <c r="W1575" s="349"/>
      <c r="X1575" s="207">
        <f t="shared" si="302"/>
        <v>0</v>
      </c>
    </row>
    <row r="1576" spans="1:24" ht="18.600000000000001" hidden="1" thickBot="1">
      <c r="A1576" s="148">
        <v>155</v>
      </c>
      <c r="B1576" s="6"/>
      <c r="C1576" s="13">
        <v>1098</v>
      </c>
      <c r="D1576" s="17" t="s">
        <v>1131</v>
      </c>
      <c r="E1576" s="378"/>
      <c r="F1576" s="380"/>
      <c r="G1576" s="130"/>
      <c r="H1576" s="130"/>
      <c r="I1576" s="130"/>
      <c r="J1576" s="128" t="str">
        <f t="shared" si="301"/>
        <v/>
      </c>
      <c r="K1576" s="129"/>
      <c r="L1576" s="347"/>
      <c r="M1576" s="139"/>
      <c r="N1576" s="209">
        <f t="shared" si="306"/>
        <v>0</v>
      </c>
      <c r="O1576" s="348">
        <f t="shared" si="303"/>
        <v>0</v>
      </c>
      <c r="P1576" s="129"/>
      <c r="Q1576" s="347"/>
      <c r="R1576" s="139"/>
      <c r="S1576" s="355">
        <f>+IF(+(L1576+M1576)&gt;=I1576,+M1576,+(+I1576-L1576))</f>
        <v>0</v>
      </c>
      <c r="T1576" s="209">
        <f>Q1576+R1576-S1576</f>
        <v>0</v>
      </c>
      <c r="U1576" s="139"/>
      <c r="V1576" s="139"/>
      <c r="W1576" s="140"/>
      <c r="X1576" s="207">
        <f t="shared" si="302"/>
        <v>0</v>
      </c>
    </row>
    <row r="1577" spans="1:24" ht="18.600000000000001" hidden="1" thickBot="1">
      <c r="A1577" s="148">
        <v>160</v>
      </c>
      <c r="B1577" s="10">
        <v>1900</v>
      </c>
      <c r="C1577" s="734" t="s">
        <v>1137</v>
      </c>
      <c r="D1577" s="734"/>
      <c r="E1577" s="381">
        <f>SUM(E1578:E1580)</f>
        <v>0</v>
      </c>
      <c r="F1577" s="211">
        <f>SUM(F1578:F1580)</f>
        <v>0</v>
      </c>
      <c r="G1577" s="137">
        <f>SUM(G1578:G1580)</f>
        <v>0</v>
      </c>
      <c r="H1577" s="137">
        <f>SUM(H1578:H1580)</f>
        <v>0</v>
      </c>
      <c r="I1577" s="137">
        <f>SUM(I1578:I1580)</f>
        <v>0</v>
      </c>
      <c r="J1577" s="128" t="str">
        <f t="shared" si="301"/>
        <v/>
      </c>
      <c r="K1577" s="129"/>
      <c r="L1577" s="212">
        <f>SUM(L1578:L1580)</f>
        <v>0</v>
      </c>
      <c r="M1577" s="213">
        <f>SUM(M1578:M1580)</f>
        <v>0</v>
      </c>
      <c r="N1577" s="350">
        <f>SUM(N1578:N1580)</f>
        <v>0</v>
      </c>
      <c r="O1577" s="351">
        <f>SUM(O1578:O1580)</f>
        <v>0</v>
      </c>
      <c r="P1577" s="129"/>
      <c r="Q1577" s="214"/>
      <c r="R1577" s="225"/>
      <c r="S1577" s="225"/>
      <c r="T1577" s="225"/>
      <c r="U1577" s="225"/>
      <c r="V1577" s="225"/>
      <c r="W1577" s="352"/>
      <c r="X1577" s="207">
        <f>T1577-U1577-V1577-W1577</f>
        <v>0</v>
      </c>
    </row>
    <row r="1578" spans="1:24" ht="18.600000000000001" hidden="1" thickBot="1">
      <c r="A1578" s="148">
        <v>165</v>
      </c>
      <c r="B1578" s="6"/>
      <c r="C1578" s="15">
        <v>1901</v>
      </c>
      <c r="D1578" s="8" t="s">
        <v>1202</v>
      </c>
      <c r="E1578" s="378"/>
      <c r="F1578" s="380"/>
      <c r="G1578" s="130"/>
      <c r="H1578" s="130"/>
      <c r="I1578" s="130"/>
      <c r="J1578" s="128" t="str">
        <f t="shared" si="301"/>
        <v/>
      </c>
      <c r="K1578" s="129"/>
      <c r="L1578" s="347"/>
      <c r="M1578" s="139"/>
      <c r="N1578" s="209">
        <f>I1578</f>
        <v>0</v>
      </c>
      <c r="O1578" s="348">
        <f>L1578+M1578-N1578</f>
        <v>0</v>
      </c>
      <c r="P1578" s="129"/>
      <c r="Q1578" s="210"/>
      <c r="R1578" s="215"/>
      <c r="S1578" s="215"/>
      <c r="T1578" s="215"/>
      <c r="U1578" s="215"/>
      <c r="V1578" s="215"/>
      <c r="W1578" s="349"/>
      <c r="X1578" s="207">
        <f>T1578-U1578-V1578-W1578</f>
        <v>0</v>
      </c>
    </row>
    <row r="1579" spans="1:24" ht="18.600000000000001" hidden="1" thickBot="1">
      <c r="A1579" s="148">
        <v>175</v>
      </c>
      <c r="B1579" s="6"/>
      <c r="C1579" s="7">
        <v>1981</v>
      </c>
      <c r="D1579" s="9" t="s">
        <v>1203</v>
      </c>
      <c r="E1579" s="378"/>
      <c r="F1579" s="380"/>
      <c r="G1579" s="130"/>
      <c r="H1579" s="130"/>
      <c r="I1579" s="130"/>
      <c r="J1579" s="128" t="str">
        <f t="shared" si="301"/>
        <v/>
      </c>
      <c r="K1579" s="129"/>
      <c r="L1579" s="347"/>
      <c r="M1579" s="139"/>
      <c r="N1579" s="209">
        <f>I1579</f>
        <v>0</v>
      </c>
      <c r="O1579" s="348">
        <f>L1579+M1579-N1579</f>
        <v>0</v>
      </c>
      <c r="P1579" s="129"/>
      <c r="Q1579" s="210"/>
      <c r="R1579" s="215"/>
      <c r="S1579" s="215"/>
      <c r="T1579" s="215"/>
      <c r="U1579" s="215"/>
      <c r="V1579" s="215"/>
      <c r="W1579" s="349"/>
      <c r="X1579" s="207">
        <f>T1579-U1579-V1579-W1579</f>
        <v>0</v>
      </c>
    </row>
    <row r="1580" spans="1:24" ht="18.600000000000001" hidden="1" thickBot="1">
      <c r="A1580" s="148">
        <v>180</v>
      </c>
      <c r="B1580" s="6"/>
      <c r="C1580" s="13">
        <v>1991</v>
      </c>
      <c r="D1580" s="12" t="s">
        <v>1204</v>
      </c>
      <c r="E1580" s="378"/>
      <c r="F1580" s="380"/>
      <c r="G1580" s="130"/>
      <c r="H1580" s="130"/>
      <c r="I1580" s="130"/>
      <c r="J1580" s="128" t="str">
        <f t="shared" si="301"/>
        <v/>
      </c>
      <c r="K1580" s="129"/>
      <c r="L1580" s="347"/>
      <c r="M1580" s="139"/>
      <c r="N1580" s="209">
        <f>I1580</f>
        <v>0</v>
      </c>
      <c r="O1580" s="348">
        <f>L1580+M1580-N1580</f>
        <v>0</v>
      </c>
      <c r="P1580" s="129"/>
      <c r="Q1580" s="210"/>
      <c r="R1580" s="215"/>
      <c r="S1580" s="215"/>
      <c r="T1580" s="215"/>
      <c r="U1580" s="215"/>
      <c r="V1580" s="215"/>
      <c r="W1580" s="349"/>
      <c r="X1580" s="207">
        <f>T1580-U1580-V1580-W1580</f>
        <v>0</v>
      </c>
    </row>
    <row r="1581" spans="1:24" ht="18.600000000000001" hidden="1" thickBot="1">
      <c r="A1581" s="148">
        <v>185</v>
      </c>
      <c r="B1581" s="10">
        <v>2100</v>
      </c>
      <c r="C1581" s="734" t="s">
        <v>310</v>
      </c>
      <c r="D1581" s="734"/>
      <c r="E1581" s="381">
        <f>SUM(E1582:E1586)</f>
        <v>0</v>
      </c>
      <c r="F1581" s="211">
        <f>SUM(F1582:F1586)</f>
        <v>0</v>
      </c>
      <c r="G1581" s="137">
        <f>SUM(G1582:G1586)</f>
        <v>0</v>
      </c>
      <c r="H1581" s="137">
        <f>SUM(H1582:H1586)</f>
        <v>0</v>
      </c>
      <c r="I1581" s="137">
        <f>SUM(I1582:I1586)</f>
        <v>0</v>
      </c>
      <c r="J1581" s="128" t="str">
        <f t="shared" si="301"/>
        <v/>
      </c>
      <c r="K1581" s="129"/>
      <c r="L1581" s="212">
        <f>SUM(L1582:L1586)</f>
        <v>0</v>
      </c>
      <c r="M1581" s="213">
        <f>SUM(M1582:M1586)</f>
        <v>0</v>
      </c>
      <c r="N1581" s="350">
        <f>SUM(N1582:N1586)</f>
        <v>0</v>
      </c>
      <c r="O1581" s="351">
        <f>SUM(O1582:O1586)</f>
        <v>0</v>
      </c>
      <c r="P1581" s="129"/>
      <c r="Q1581" s="214"/>
      <c r="R1581" s="225"/>
      <c r="S1581" s="225"/>
      <c r="T1581" s="225"/>
      <c r="U1581" s="225"/>
      <c r="V1581" s="225"/>
      <c r="W1581" s="352"/>
      <c r="X1581" s="207">
        <f t="shared" si="302"/>
        <v>0</v>
      </c>
    </row>
    <row r="1582" spans="1:24" ht="18.600000000000001" hidden="1" thickBot="1">
      <c r="A1582" s="148">
        <v>190</v>
      </c>
      <c r="B1582" s="6"/>
      <c r="C1582" s="15">
        <v>2110</v>
      </c>
      <c r="D1582" s="18" t="s">
        <v>1132</v>
      </c>
      <c r="E1582" s="378"/>
      <c r="F1582" s="380"/>
      <c r="G1582" s="130"/>
      <c r="H1582" s="130"/>
      <c r="I1582" s="130"/>
      <c r="J1582" s="128" t="str">
        <f t="shared" si="301"/>
        <v/>
      </c>
      <c r="K1582" s="129"/>
      <c r="L1582" s="347"/>
      <c r="M1582" s="139"/>
      <c r="N1582" s="209">
        <f>I1582</f>
        <v>0</v>
      </c>
      <c r="O1582" s="348">
        <f t="shared" si="303"/>
        <v>0</v>
      </c>
      <c r="P1582" s="129"/>
      <c r="Q1582" s="210"/>
      <c r="R1582" s="215"/>
      <c r="S1582" s="215"/>
      <c r="T1582" s="215"/>
      <c r="U1582" s="215"/>
      <c r="V1582" s="215"/>
      <c r="W1582" s="349"/>
      <c r="X1582" s="207">
        <f t="shared" si="302"/>
        <v>0</v>
      </c>
    </row>
    <row r="1583" spans="1:24" ht="18.600000000000001" hidden="1" thickBot="1">
      <c r="A1583" s="148">
        <v>200</v>
      </c>
      <c r="B1583" s="47"/>
      <c r="C1583" s="7">
        <v>2120</v>
      </c>
      <c r="D1583" s="35" t="s">
        <v>1133</v>
      </c>
      <c r="E1583" s="378"/>
      <c r="F1583" s="380"/>
      <c r="G1583" s="130"/>
      <c r="H1583" s="130"/>
      <c r="I1583" s="130"/>
      <c r="J1583" s="128" t="str">
        <f t="shared" si="301"/>
        <v/>
      </c>
      <c r="K1583" s="129"/>
      <c r="L1583" s="347"/>
      <c r="M1583" s="139"/>
      <c r="N1583" s="209">
        <f>I1583</f>
        <v>0</v>
      </c>
      <c r="O1583" s="348">
        <f t="shared" si="303"/>
        <v>0</v>
      </c>
      <c r="P1583" s="129"/>
      <c r="Q1583" s="210"/>
      <c r="R1583" s="215"/>
      <c r="S1583" s="215"/>
      <c r="T1583" s="215"/>
      <c r="U1583" s="215"/>
      <c r="V1583" s="215"/>
      <c r="W1583" s="349"/>
      <c r="X1583" s="207">
        <f t="shared" si="302"/>
        <v>0</v>
      </c>
    </row>
    <row r="1584" spans="1:24" ht="18.600000000000001" hidden="1" thickBot="1">
      <c r="A1584" s="148">
        <v>200</v>
      </c>
      <c r="B1584" s="47"/>
      <c r="C1584" s="7">
        <v>2125</v>
      </c>
      <c r="D1584" s="29" t="s">
        <v>304</v>
      </c>
      <c r="E1584" s="378"/>
      <c r="F1584" s="380"/>
      <c r="G1584" s="130"/>
      <c r="H1584" s="130"/>
      <c r="I1584" s="130"/>
      <c r="J1584" s="128" t="str">
        <f t="shared" si="301"/>
        <v/>
      </c>
      <c r="K1584" s="129"/>
      <c r="L1584" s="347"/>
      <c r="M1584" s="139"/>
      <c r="N1584" s="209">
        <f>I1584</f>
        <v>0</v>
      </c>
      <c r="O1584" s="348">
        <f t="shared" si="303"/>
        <v>0</v>
      </c>
      <c r="P1584" s="129"/>
      <c r="Q1584" s="210"/>
      <c r="R1584" s="215"/>
      <c r="S1584" s="215"/>
      <c r="T1584" s="215"/>
      <c r="U1584" s="215"/>
      <c r="V1584" s="215"/>
      <c r="W1584" s="349"/>
      <c r="X1584" s="207">
        <f t="shared" si="302"/>
        <v>0</v>
      </c>
    </row>
    <row r="1585" spans="1:24" ht="18.600000000000001" hidden="1" thickBot="1">
      <c r="A1585" s="148">
        <v>205</v>
      </c>
      <c r="B1585" s="14"/>
      <c r="C1585" s="7">
        <v>2140</v>
      </c>
      <c r="D1585" s="35" t="s">
        <v>1135</v>
      </c>
      <c r="E1585" s="378"/>
      <c r="F1585" s="380"/>
      <c r="G1585" s="130"/>
      <c r="H1585" s="130"/>
      <c r="I1585" s="130"/>
      <c r="J1585" s="128" t="str">
        <f t="shared" si="301"/>
        <v/>
      </c>
      <c r="K1585" s="129"/>
      <c r="L1585" s="347"/>
      <c r="M1585" s="139"/>
      <c r="N1585" s="209">
        <f>I1585</f>
        <v>0</v>
      </c>
      <c r="O1585" s="348">
        <f t="shared" si="303"/>
        <v>0</v>
      </c>
      <c r="P1585" s="129"/>
      <c r="Q1585" s="210"/>
      <c r="R1585" s="215"/>
      <c r="S1585" s="215"/>
      <c r="T1585" s="215"/>
      <c r="U1585" s="215"/>
      <c r="V1585" s="215"/>
      <c r="W1585" s="349"/>
      <c r="X1585" s="207">
        <f t="shared" si="302"/>
        <v>0</v>
      </c>
    </row>
    <row r="1586" spans="1:24" ht="18.600000000000001" hidden="1" thickBot="1">
      <c r="A1586" s="148">
        <v>210</v>
      </c>
      <c r="B1586" s="6"/>
      <c r="C1586" s="13">
        <v>2190</v>
      </c>
      <c r="D1586" s="468" t="s">
        <v>1136</v>
      </c>
      <c r="E1586" s="378"/>
      <c r="F1586" s="380"/>
      <c r="G1586" s="130"/>
      <c r="H1586" s="130"/>
      <c r="I1586" s="130"/>
      <c r="J1586" s="128" t="str">
        <f t="shared" si="301"/>
        <v/>
      </c>
      <c r="K1586" s="129"/>
      <c r="L1586" s="347"/>
      <c r="M1586" s="139"/>
      <c r="N1586" s="209">
        <f>I1586</f>
        <v>0</v>
      </c>
      <c r="O1586" s="348">
        <f t="shared" si="303"/>
        <v>0</v>
      </c>
      <c r="P1586" s="129"/>
      <c r="Q1586" s="210"/>
      <c r="R1586" s="215"/>
      <c r="S1586" s="215"/>
      <c r="T1586" s="215"/>
      <c r="U1586" s="215"/>
      <c r="V1586" s="215"/>
      <c r="W1586" s="349"/>
      <c r="X1586" s="207">
        <f t="shared" si="302"/>
        <v>0</v>
      </c>
    </row>
    <row r="1587" spans="1:24" ht="18.600000000000001" hidden="1" thickBot="1">
      <c r="A1587" s="148">
        <v>215</v>
      </c>
      <c r="B1587" s="10">
        <v>2200</v>
      </c>
      <c r="C1587" s="734" t="s">
        <v>1137</v>
      </c>
      <c r="D1587" s="734"/>
      <c r="E1587" s="381">
        <f>SUM(E1588:E1589)</f>
        <v>0</v>
      </c>
      <c r="F1587" s="211">
        <f>SUM(F1588:F1589)</f>
        <v>0</v>
      </c>
      <c r="G1587" s="137">
        <f>SUM(G1588:G1589)</f>
        <v>0</v>
      </c>
      <c r="H1587" s="137">
        <f>SUM(H1588:H1589)</f>
        <v>0</v>
      </c>
      <c r="I1587" s="137">
        <f>SUM(I1588:I1589)</f>
        <v>0</v>
      </c>
      <c r="J1587" s="128" t="str">
        <f t="shared" si="301"/>
        <v/>
      </c>
      <c r="K1587" s="129"/>
      <c r="L1587" s="212">
        <f>SUM(L1588:L1589)</f>
        <v>0</v>
      </c>
      <c r="M1587" s="213">
        <f>SUM(M1588:M1589)</f>
        <v>0</v>
      </c>
      <c r="N1587" s="350">
        <f>SUM(N1588:N1589)</f>
        <v>0</v>
      </c>
      <c r="O1587" s="351">
        <f>SUM(O1588:O1589)</f>
        <v>0</v>
      </c>
      <c r="P1587" s="129"/>
      <c r="Q1587" s="214"/>
      <c r="R1587" s="225"/>
      <c r="S1587" s="225"/>
      <c r="T1587" s="225"/>
      <c r="U1587" s="225"/>
      <c r="V1587" s="225"/>
      <c r="W1587" s="352"/>
      <c r="X1587" s="207">
        <f t="shared" si="302"/>
        <v>0</v>
      </c>
    </row>
    <row r="1588" spans="1:24" ht="18.600000000000001" hidden="1" thickBot="1">
      <c r="A1588" s="147">
        <v>220</v>
      </c>
      <c r="B1588" s="6"/>
      <c r="C1588" s="7">
        <v>2221</v>
      </c>
      <c r="D1588" s="9" t="s">
        <v>694</v>
      </c>
      <c r="E1588" s="378"/>
      <c r="F1588" s="380"/>
      <c r="G1588" s="130"/>
      <c r="H1588" s="130"/>
      <c r="I1588" s="130"/>
      <c r="J1588" s="128" t="str">
        <f t="shared" si="301"/>
        <v/>
      </c>
      <c r="K1588" s="129"/>
      <c r="L1588" s="347"/>
      <c r="M1588" s="139"/>
      <c r="N1588" s="209">
        <f t="shared" ref="N1588:N1593" si="309">I1588</f>
        <v>0</v>
      </c>
      <c r="O1588" s="348">
        <f t="shared" ref="O1588:O1593" si="310">L1588+M1588-N1588</f>
        <v>0</v>
      </c>
      <c r="P1588" s="129"/>
      <c r="Q1588" s="210"/>
      <c r="R1588" s="215"/>
      <c r="S1588" s="215"/>
      <c r="T1588" s="215"/>
      <c r="U1588" s="215"/>
      <c r="V1588" s="215"/>
      <c r="W1588" s="349"/>
      <c r="X1588" s="207">
        <f t="shared" si="302"/>
        <v>0</v>
      </c>
    </row>
    <row r="1589" spans="1:24" ht="18.600000000000001" hidden="1" thickBot="1">
      <c r="A1589" s="148">
        <v>225</v>
      </c>
      <c r="B1589" s="6"/>
      <c r="C1589" s="13">
        <v>2224</v>
      </c>
      <c r="D1589" s="12" t="s">
        <v>1138</v>
      </c>
      <c r="E1589" s="378"/>
      <c r="F1589" s="380"/>
      <c r="G1589" s="130"/>
      <c r="H1589" s="130"/>
      <c r="I1589" s="130"/>
      <c r="J1589" s="128" t="str">
        <f t="shared" si="301"/>
        <v/>
      </c>
      <c r="K1589" s="129"/>
      <c r="L1589" s="347"/>
      <c r="M1589" s="139"/>
      <c r="N1589" s="209">
        <f t="shared" si="309"/>
        <v>0</v>
      </c>
      <c r="O1589" s="348">
        <f t="shared" si="310"/>
        <v>0</v>
      </c>
      <c r="P1589" s="129"/>
      <c r="Q1589" s="210"/>
      <c r="R1589" s="215"/>
      <c r="S1589" s="215"/>
      <c r="T1589" s="215"/>
      <c r="U1589" s="215"/>
      <c r="V1589" s="215"/>
      <c r="W1589" s="349"/>
      <c r="X1589" s="207">
        <f t="shared" si="302"/>
        <v>0</v>
      </c>
    </row>
    <row r="1590" spans="1:24" ht="18.600000000000001" hidden="1" thickBot="1">
      <c r="A1590" s="148">
        <v>230</v>
      </c>
      <c r="B1590" s="10">
        <v>2500</v>
      </c>
      <c r="C1590" s="737" t="s">
        <v>1139</v>
      </c>
      <c r="D1590" s="737"/>
      <c r="E1590" s="381"/>
      <c r="F1590" s="384"/>
      <c r="G1590" s="143"/>
      <c r="H1590" s="143"/>
      <c r="I1590" s="130"/>
      <c r="J1590" s="128" t="str">
        <f t="shared" si="301"/>
        <v/>
      </c>
      <c r="K1590" s="129"/>
      <c r="L1590" s="354"/>
      <c r="M1590" s="141"/>
      <c r="N1590" s="209">
        <f t="shared" si="309"/>
        <v>0</v>
      </c>
      <c r="O1590" s="348">
        <f t="shared" si="310"/>
        <v>0</v>
      </c>
      <c r="P1590" s="129"/>
      <c r="Q1590" s="214"/>
      <c r="R1590" s="225"/>
      <c r="S1590" s="215"/>
      <c r="T1590" s="215"/>
      <c r="U1590" s="225"/>
      <c r="V1590" s="215"/>
      <c r="W1590" s="349"/>
      <c r="X1590" s="207">
        <f t="shared" si="302"/>
        <v>0</v>
      </c>
    </row>
    <row r="1591" spans="1:24" ht="18.600000000000001" hidden="1" thickBot="1">
      <c r="A1591" s="148">
        <v>245</v>
      </c>
      <c r="B1591" s="10">
        <v>2600</v>
      </c>
      <c r="C1591" s="738" t="s">
        <v>1140</v>
      </c>
      <c r="D1591" s="741"/>
      <c r="E1591" s="381"/>
      <c r="F1591" s="384"/>
      <c r="G1591" s="143"/>
      <c r="H1591" s="143"/>
      <c r="I1591" s="130"/>
      <c r="J1591" s="128" t="str">
        <f t="shared" si="301"/>
        <v/>
      </c>
      <c r="K1591" s="129"/>
      <c r="L1591" s="354"/>
      <c r="M1591" s="141"/>
      <c r="N1591" s="209">
        <f t="shared" si="309"/>
        <v>0</v>
      </c>
      <c r="O1591" s="348">
        <f t="shared" si="310"/>
        <v>0</v>
      </c>
      <c r="P1591" s="129"/>
      <c r="Q1591" s="214"/>
      <c r="R1591" s="225"/>
      <c r="S1591" s="215"/>
      <c r="T1591" s="215"/>
      <c r="U1591" s="225"/>
      <c r="V1591" s="215"/>
      <c r="W1591" s="349"/>
      <c r="X1591" s="207">
        <f t="shared" si="302"/>
        <v>0</v>
      </c>
    </row>
    <row r="1592" spans="1:24" ht="18.600000000000001" hidden="1" thickBot="1">
      <c r="A1592" s="147">
        <v>220</v>
      </c>
      <c r="B1592" s="10">
        <v>2700</v>
      </c>
      <c r="C1592" s="738" t="s">
        <v>1141</v>
      </c>
      <c r="D1592" s="741"/>
      <c r="E1592" s="381"/>
      <c r="F1592" s="384"/>
      <c r="G1592" s="143"/>
      <c r="H1592" s="143"/>
      <c r="I1592" s="130"/>
      <c r="J1592" s="128" t="str">
        <f t="shared" si="301"/>
        <v/>
      </c>
      <c r="K1592" s="129"/>
      <c r="L1592" s="354"/>
      <c r="M1592" s="141"/>
      <c r="N1592" s="209">
        <f t="shared" si="309"/>
        <v>0</v>
      </c>
      <c r="O1592" s="348">
        <f t="shared" si="310"/>
        <v>0</v>
      </c>
      <c r="P1592" s="129"/>
      <c r="Q1592" s="214"/>
      <c r="R1592" s="225"/>
      <c r="S1592" s="215"/>
      <c r="T1592" s="215"/>
      <c r="U1592" s="225"/>
      <c r="V1592" s="215"/>
      <c r="W1592" s="349"/>
      <c r="X1592" s="207">
        <f t="shared" si="302"/>
        <v>0</v>
      </c>
    </row>
    <row r="1593" spans="1:24" ht="18.600000000000001" hidden="1" thickBot="1">
      <c r="A1593" s="148">
        <v>225</v>
      </c>
      <c r="B1593" s="10">
        <v>2800</v>
      </c>
      <c r="C1593" s="738" t="s">
        <v>1142</v>
      </c>
      <c r="D1593" s="741"/>
      <c r="E1593" s="381"/>
      <c r="F1593" s="384"/>
      <c r="G1593" s="143"/>
      <c r="H1593" s="143"/>
      <c r="I1593" s="130"/>
      <c r="J1593" s="128" t="str">
        <f t="shared" si="301"/>
        <v/>
      </c>
      <c r="K1593" s="129"/>
      <c r="L1593" s="354"/>
      <c r="M1593" s="141"/>
      <c r="N1593" s="209">
        <f t="shared" si="309"/>
        <v>0</v>
      </c>
      <c r="O1593" s="348">
        <f t="shared" si="310"/>
        <v>0</v>
      </c>
      <c r="P1593" s="129"/>
      <c r="Q1593" s="214"/>
      <c r="R1593" s="225"/>
      <c r="S1593" s="215"/>
      <c r="T1593" s="215"/>
      <c r="U1593" s="225"/>
      <c r="V1593" s="215"/>
      <c r="W1593" s="349"/>
      <c r="X1593" s="207">
        <f t="shared" si="302"/>
        <v>0</v>
      </c>
    </row>
    <row r="1594" spans="1:24" ht="18.600000000000001" hidden="1" thickBot="1">
      <c r="A1594" s="148">
        <v>230</v>
      </c>
      <c r="B1594" s="10">
        <v>2900</v>
      </c>
      <c r="C1594" s="730" t="s">
        <v>1143</v>
      </c>
      <c r="D1594" s="736"/>
      <c r="E1594" s="381">
        <f>SUM(E1595:E1600)</f>
        <v>0</v>
      </c>
      <c r="F1594" s="211">
        <f>SUM(F1595:F1600)</f>
        <v>0</v>
      </c>
      <c r="G1594" s="137">
        <f>SUM(G1595:G1600)</f>
        <v>0</v>
      </c>
      <c r="H1594" s="137">
        <f>SUM(H1595:H1600)</f>
        <v>0</v>
      </c>
      <c r="I1594" s="137">
        <f>SUM(I1595:I1600)</f>
        <v>0</v>
      </c>
      <c r="J1594" s="128" t="str">
        <f t="shared" si="301"/>
        <v/>
      </c>
      <c r="K1594" s="129"/>
      <c r="L1594" s="212">
        <f>SUM(L1595:L1600)</f>
        <v>0</v>
      </c>
      <c r="M1594" s="213">
        <f>SUM(M1595:M1600)</f>
        <v>0</v>
      </c>
      <c r="N1594" s="350">
        <f>SUM(N1595:N1600)</f>
        <v>0</v>
      </c>
      <c r="O1594" s="351">
        <f>SUM(O1595:O1600)</f>
        <v>0</v>
      </c>
      <c r="P1594" s="129"/>
      <c r="Q1594" s="214"/>
      <c r="R1594" s="225"/>
      <c r="S1594" s="225"/>
      <c r="T1594" s="225"/>
      <c r="U1594" s="225"/>
      <c r="V1594" s="225"/>
      <c r="W1594" s="352"/>
      <c r="X1594" s="207">
        <f t="shared" si="302"/>
        <v>0</v>
      </c>
    </row>
    <row r="1595" spans="1:24" ht="18.600000000000001" hidden="1" thickBot="1">
      <c r="A1595" s="148">
        <v>235</v>
      </c>
      <c r="B1595" s="48"/>
      <c r="C1595" s="15">
        <v>2920</v>
      </c>
      <c r="D1595" s="218" t="s">
        <v>1144</v>
      </c>
      <c r="E1595" s="378"/>
      <c r="F1595" s="380"/>
      <c r="G1595" s="130"/>
      <c r="H1595" s="130"/>
      <c r="I1595" s="130"/>
      <c r="J1595" s="128" t="str">
        <f t="shared" si="301"/>
        <v/>
      </c>
      <c r="K1595" s="129"/>
      <c r="L1595" s="347"/>
      <c r="M1595" s="139"/>
      <c r="N1595" s="209">
        <f t="shared" ref="N1595:N1600" si="311">I1595</f>
        <v>0</v>
      </c>
      <c r="O1595" s="348">
        <f t="shared" ref="O1595:O1600" si="312">L1595+M1595-N1595</f>
        <v>0</v>
      </c>
      <c r="P1595" s="129"/>
      <c r="Q1595" s="210"/>
      <c r="R1595" s="215"/>
      <c r="S1595" s="215"/>
      <c r="T1595" s="215"/>
      <c r="U1595" s="215"/>
      <c r="V1595" s="215"/>
      <c r="W1595" s="349"/>
      <c r="X1595" s="207">
        <f t="shared" si="302"/>
        <v>0</v>
      </c>
    </row>
    <row r="1596" spans="1:24" ht="36" hidden="1" customHeight="1" thickBot="1">
      <c r="A1596" s="148">
        <v>240</v>
      </c>
      <c r="B1596" s="48"/>
      <c r="C1596" s="44">
        <v>2969</v>
      </c>
      <c r="D1596" s="219" t="s">
        <v>1145</v>
      </c>
      <c r="E1596" s="378"/>
      <c r="F1596" s="380"/>
      <c r="G1596" s="130"/>
      <c r="H1596" s="130"/>
      <c r="I1596" s="130"/>
      <c r="J1596" s="128" t="str">
        <f t="shared" si="301"/>
        <v/>
      </c>
      <c r="K1596" s="129"/>
      <c r="L1596" s="347"/>
      <c r="M1596" s="139"/>
      <c r="N1596" s="209">
        <f t="shared" si="311"/>
        <v>0</v>
      </c>
      <c r="O1596" s="348">
        <f t="shared" si="312"/>
        <v>0</v>
      </c>
      <c r="P1596" s="129"/>
      <c r="Q1596" s="210"/>
      <c r="R1596" s="215"/>
      <c r="S1596" s="215"/>
      <c r="T1596" s="215"/>
      <c r="U1596" s="215"/>
      <c r="V1596" s="215"/>
      <c r="W1596" s="349"/>
      <c r="X1596" s="207">
        <f t="shared" si="302"/>
        <v>0</v>
      </c>
    </row>
    <row r="1597" spans="1:24" ht="33" hidden="1" thickBot="1">
      <c r="A1597" s="148">
        <v>245</v>
      </c>
      <c r="B1597" s="48"/>
      <c r="C1597" s="44">
        <v>2970</v>
      </c>
      <c r="D1597" s="219" t="s">
        <v>1146</v>
      </c>
      <c r="E1597" s="378"/>
      <c r="F1597" s="380"/>
      <c r="G1597" s="130"/>
      <c r="H1597" s="130"/>
      <c r="I1597" s="130"/>
      <c r="J1597" s="128" t="str">
        <f t="shared" si="301"/>
        <v/>
      </c>
      <c r="K1597" s="129"/>
      <c r="L1597" s="347"/>
      <c r="M1597" s="139"/>
      <c r="N1597" s="209">
        <f t="shared" si="311"/>
        <v>0</v>
      </c>
      <c r="O1597" s="348">
        <f t="shared" si="312"/>
        <v>0</v>
      </c>
      <c r="P1597" s="129"/>
      <c r="Q1597" s="210"/>
      <c r="R1597" s="215"/>
      <c r="S1597" s="215"/>
      <c r="T1597" s="215"/>
      <c r="U1597" s="215"/>
      <c r="V1597" s="215"/>
      <c r="W1597" s="349"/>
      <c r="X1597" s="207">
        <f t="shared" si="302"/>
        <v>0</v>
      </c>
    </row>
    <row r="1598" spans="1:24" ht="18.600000000000001" hidden="1" thickBot="1">
      <c r="A1598" s="147">
        <v>250</v>
      </c>
      <c r="B1598" s="48"/>
      <c r="C1598" s="42">
        <v>2989</v>
      </c>
      <c r="D1598" s="220" t="s">
        <v>1147</v>
      </c>
      <c r="E1598" s="378"/>
      <c r="F1598" s="380"/>
      <c r="G1598" s="130"/>
      <c r="H1598" s="130"/>
      <c r="I1598" s="130"/>
      <c r="J1598" s="128" t="str">
        <f t="shared" si="301"/>
        <v/>
      </c>
      <c r="K1598" s="129"/>
      <c r="L1598" s="347"/>
      <c r="M1598" s="139"/>
      <c r="N1598" s="209">
        <f t="shared" si="311"/>
        <v>0</v>
      </c>
      <c r="O1598" s="348">
        <f t="shared" si="312"/>
        <v>0</v>
      </c>
      <c r="P1598" s="129"/>
      <c r="Q1598" s="210"/>
      <c r="R1598" s="215"/>
      <c r="S1598" s="215"/>
      <c r="T1598" s="215"/>
      <c r="U1598" s="215"/>
      <c r="V1598" s="215"/>
      <c r="W1598" s="349"/>
      <c r="X1598" s="207">
        <f t="shared" si="302"/>
        <v>0</v>
      </c>
    </row>
    <row r="1599" spans="1:24" ht="18.600000000000001" hidden="1" thickBot="1">
      <c r="A1599" s="148">
        <v>255</v>
      </c>
      <c r="B1599" s="6"/>
      <c r="C1599" s="7">
        <v>2991</v>
      </c>
      <c r="D1599" s="221" t="s">
        <v>1148</v>
      </c>
      <c r="E1599" s="378"/>
      <c r="F1599" s="380"/>
      <c r="G1599" s="130"/>
      <c r="H1599" s="130"/>
      <c r="I1599" s="130"/>
      <c r="J1599" s="128" t="str">
        <f t="shared" si="301"/>
        <v/>
      </c>
      <c r="K1599" s="129"/>
      <c r="L1599" s="347"/>
      <c r="M1599" s="139"/>
      <c r="N1599" s="209">
        <f t="shared" si="311"/>
        <v>0</v>
      </c>
      <c r="O1599" s="348">
        <f t="shared" si="312"/>
        <v>0</v>
      </c>
      <c r="P1599" s="129"/>
      <c r="Q1599" s="210"/>
      <c r="R1599" s="215"/>
      <c r="S1599" s="215"/>
      <c r="T1599" s="215"/>
      <c r="U1599" s="215"/>
      <c r="V1599" s="215"/>
      <c r="W1599" s="349"/>
      <c r="X1599" s="207">
        <f t="shared" si="302"/>
        <v>0</v>
      </c>
    </row>
    <row r="1600" spans="1:24" ht="18.600000000000001" hidden="1" thickBot="1">
      <c r="A1600" s="148">
        <v>265</v>
      </c>
      <c r="B1600" s="6"/>
      <c r="C1600" s="13">
        <v>2992</v>
      </c>
      <c r="D1600" s="26" t="s">
        <v>1149</v>
      </c>
      <c r="E1600" s="378"/>
      <c r="F1600" s="380"/>
      <c r="G1600" s="130"/>
      <c r="H1600" s="130"/>
      <c r="I1600" s="130"/>
      <c r="J1600" s="128" t="str">
        <f t="shared" si="301"/>
        <v/>
      </c>
      <c r="K1600" s="129"/>
      <c r="L1600" s="347"/>
      <c r="M1600" s="139"/>
      <c r="N1600" s="209">
        <f t="shared" si="311"/>
        <v>0</v>
      </c>
      <c r="O1600" s="348">
        <f t="shared" si="312"/>
        <v>0</v>
      </c>
      <c r="P1600" s="129"/>
      <c r="Q1600" s="210"/>
      <c r="R1600" s="215"/>
      <c r="S1600" s="215"/>
      <c r="T1600" s="215"/>
      <c r="U1600" s="215"/>
      <c r="V1600" s="215"/>
      <c r="W1600" s="349"/>
      <c r="X1600" s="207">
        <f t="shared" si="302"/>
        <v>0</v>
      </c>
    </row>
    <row r="1601" spans="1:24" ht="18.600000000000001" hidden="1" thickBot="1">
      <c r="A1601" s="147">
        <v>270</v>
      </c>
      <c r="B1601" s="10">
        <v>3300</v>
      </c>
      <c r="C1601" s="730" t="s">
        <v>1150</v>
      </c>
      <c r="D1601" s="730"/>
      <c r="E1601" s="381">
        <f>SUM(E1602:E1607)</f>
        <v>0</v>
      </c>
      <c r="F1601" s="211">
        <f>SUM(F1602:F1607)</f>
        <v>0</v>
      </c>
      <c r="G1601" s="137">
        <f>SUM(G1602:G1607)</f>
        <v>0</v>
      </c>
      <c r="H1601" s="137">
        <f>SUM(H1602:H1607)</f>
        <v>0</v>
      </c>
      <c r="I1601" s="137">
        <f>SUM(I1602:I1607)</f>
        <v>0</v>
      </c>
      <c r="J1601" s="128" t="str">
        <f t="shared" si="301"/>
        <v/>
      </c>
      <c r="K1601" s="129"/>
      <c r="L1601" s="214"/>
      <c r="M1601" s="225"/>
      <c r="N1601" s="225"/>
      <c r="O1601" s="352"/>
      <c r="P1601" s="129"/>
      <c r="Q1601" s="214"/>
      <c r="R1601" s="225"/>
      <c r="S1601" s="225"/>
      <c r="T1601" s="225"/>
      <c r="U1601" s="225"/>
      <c r="V1601" s="225"/>
      <c r="W1601" s="352"/>
      <c r="X1601" s="207">
        <f t="shared" si="302"/>
        <v>0</v>
      </c>
    </row>
    <row r="1602" spans="1:24" ht="18.600000000000001" hidden="1" thickBot="1">
      <c r="A1602" s="147">
        <v>290</v>
      </c>
      <c r="B1602" s="14"/>
      <c r="C1602" s="15">
        <v>3301</v>
      </c>
      <c r="D1602" s="398" t="s">
        <v>1151</v>
      </c>
      <c r="E1602" s="378"/>
      <c r="F1602" s="380"/>
      <c r="G1602" s="130"/>
      <c r="H1602" s="130"/>
      <c r="I1602" s="130"/>
      <c r="J1602" s="128" t="str">
        <f t="shared" si="301"/>
        <v/>
      </c>
      <c r="K1602" s="129"/>
      <c r="L1602" s="210"/>
      <c r="M1602" s="215"/>
      <c r="N1602" s="215"/>
      <c r="O1602" s="349"/>
      <c r="P1602" s="129"/>
      <c r="Q1602" s="210"/>
      <c r="R1602" s="215"/>
      <c r="S1602" s="215"/>
      <c r="T1602" s="215"/>
      <c r="U1602" s="215"/>
      <c r="V1602" s="215"/>
      <c r="W1602" s="349"/>
      <c r="X1602" s="207">
        <f t="shared" si="302"/>
        <v>0</v>
      </c>
    </row>
    <row r="1603" spans="1:24" ht="18.600000000000001" hidden="1" thickBot="1">
      <c r="A1603" s="216">
        <v>320</v>
      </c>
      <c r="B1603" s="14"/>
      <c r="C1603" s="44">
        <v>3302</v>
      </c>
      <c r="D1603" s="399" t="s">
        <v>305</v>
      </c>
      <c r="E1603" s="378"/>
      <c r="F1603" s="380"/>
      <c r="G1603" s="130"/>
      <c r="H1603" s="130"/>
      <c r="I1603" s="130"/>
      <c r="J1603" s="128" t="str">
        <f t="shared" si="301"/>
        <v/>
      </c>
      <c r="K1603" s="129"/>
      <c r="L1603" s="210"/>
      <c r="M1603" s="215"/>
      <c r="N1603" s="215"/>
      <c r="O1603" s="349"/>
      <c r="P1603" s="129"/>
      <c r="Q1603" s="210"/>
      <c r="R1603" s="215"/>
      <c r="S1603" s="215"/>
      <c r="T1603" s="215"/>
      <c r="U1603" s="215"/>
      <c r="V1603" s="215"/>
      <c r="W1603" s="349"/>
      <c r="X1603" s="207">
        <f t="shared" si="302"/>
        <v>0</v>
      </c>
    </row>
    <row r="1604" spans="1:24" ht="18.600000000000001" hidden="1" thickBot="1">
      <c r="A1604" s="147">
        <v>330</v>
      </c>
      <c r="B1604" s="14"/>
      <c r="C1604" s="44">
        <v>3303</v>
      </c>
      <c r="D1604" s="399" t="s">
        <v>1153</v>
      </c>
      <c r="E1604" s="378"/>
      <c r="F1604" s="380"/>
      <c r="G1604" s="130"/>
      <c r="H1604" s="130"/>
      <c r="I1604" s="130"/>
      <c r="J1604" s="128" t="str">
        <f t="shared" si="301"/>
        <v/>
      </c>
      <c r="K1604" s="129"/>
      <c r="L1604" s="210"/>
      <c r="M1604" s="215"/>
      <c r="N1604" s="215"/>
      <c r="O1604" s="349"/>
      <c r="P1604" s="129"/>
      <c r="Q1604" s="210"/>
      <c r="R1604" s="215"/>
      <c r="S1604" s="215"/>
      <c r="T1604" s="215"/>
      <c r="U1604" s="215"/>
      <c r="V1604" s="215"/>
      <c r="W1604" s="349"/>
      <c r="X1604" s="207">
        <f t="shared" si="302"/>
        <v>0</v>
      </c>
    </row>
    <row r="1605" spans="1:24" ht="18.600000000000001" hidden="1" thickBot="1">
      <c r="A1605" s="147">
        <v>350</v>
      </c>
      <c r="B1605" s="14"/>
      <c r="C1605" s="42">
        <v>3304</v>
      </c>
      <c r="D1605" s="400" t="s">
        <v>1154</v>
      </c>
      <c r="E1605" s="378"/>
      <c r="F1605" s="380"/>
      <c r="G1605" s="130"/>
      <c r="H1605" s="130"/>
      <c r="I1605" s="130"/>
      <c r="J1605" s="128" t="str">
        <f t="shared" si="301"/>
        <v/>
      </c>
      <c r="K1605" s="129"/>
      <c r="L1605" s="210"/>
      <c r="M1605" s="215"/>
      <c r="N1605" s="215"/>
      <c r="O1605" s="349"/>
      <c r="P1605" s="129"/>
      <c r="Q1605" s="210"/>
      <c r="R1605" s="215"/>
      <c r="S1605" s="215"/>
      <c r="T1605" s="215"/>
      <c r="U1605" s="215"/>
      <c r="V1605" s="215"/>
      <c r="W1605" s="349"/>
      <c r="X1605" s="207">
        <f t="shared" si="302"/>
        <v>0</v>
      </c>
    </row>
    <row r="1606" spans="1:24" ht="18.600000000000001" hidden="1" thickBot="1">
      <c r="A1606" s="148">
        <v>355</v>
      </c>
      <c r="B1606" s="14"/>
      <c r="C1606" s="13">
        <v>3305</v>
      </c>
      <c r="D1606" s="401" t="s">
        <v>1155</v>
      </c>
      <c r="E1606" s="378"/>
      <c r="F1606" s="380"/>
      <c r="G1606" s="130"/>
      <c r="H1606" s="130"/>
      <c r="I1606" s="130"/>
      <c r="J1606" s="128" t="str">
        <f t="shared" si="301"/>
        <v/>
      </c>
      <c r="K1606" s="129"/>
      <c r="L1606" s="210"/>
      <c r="M1606" s="215"/>
      <c r="N1606" s="215"/>
      <c r="O1606" s="349"/>
      <c r="P1606" s="129"/>
      <c r="Q1606" s="210"/>
      <c r="R1606" s="215"/>
      <c r="S1606" s="215"/>
      <c r="T1606" s="215"/>
      <c r="U1606" s="215"/>
      <c r="V1606" s="215"/>
      <c r="W1606" s="349"/>
      <c r="X1606" s="207">
        <f t="shared" si="302"/>
        <v>0</v>
      </c>
    </row>
    <row r="1607" spans="1:24" ht="18.600000000000001" hidden="1" thickBot="1">
      <c r="A1607" s="148">
        <v>375</v>
      </c>
      <c r="B1607" s="14"/>
      <c r="C1607" s="13">
        <v>3306</v>
      </c>
      <c r="D1607" s="401" t="s">
        <v>1156</v>
      </c>
      <c r="E1607" s="378"/>
      <c r="F1607" s="380"/>
      <c r="G1607" s="130"/>
      <c r="H1607" s="130"/>
      <c r="I1607" s="130"/>
      <c r="J1607" s="128" t="str">
        <f t="shared" ref="J1607:J1655" si="313">(IF($E1607&lt;&gt;0,$J$2,IF($I1607&lt;&gt;0,$J$2,"")))</f>
        <v/>
      </c>
      <c r="K1607" s="129"/>
      <c r="L1607" s="210"/>
      <c r="M1607" s="215"/>
      <c r="N1607" s="215"/>
      <c r="O1607" s="349"/>
      <c r="P1607" s="129"/>
      <c r="Q1607" s="210"/>
      <c r="R1607" s="215"/>
      <c r="S1607" s="215"/>
      <c r="T1607" s="215"/>
      <c r="U1607" s="215"/>
      <c r="V1607" s="215"/>
      <c r="W1607" s="349"/>
      <c r="X1607" s="207">
        <f t="shared" si="302"/>
        <v>0</v>
      </c>
    </row>
    <row r="1608" spans="1:24" ht="18.600000000000001" hidden="1" thickBot="1">
      <c r="A1608" s="148">
        <v>380</v>
      </c>
      <c r="B1608" s="10">
        <v>3900</v>
      </c>
      <c r="C1608" s="737" t="s">
        <v>1157</v>
      </c>
      <c r="D1608" s="742"/>
      <c r="E1608" s="381"/>
      <c r="F1608" s="384"/>
      <c r="G1608" s="143"/>
      <c r="H1608" s="143"/>
      <c r="I1608" s="130"/>
      <c r="J1608" s="128" t="str">
        <f t="shared" si="313"/>
        <v/>
      </c>
      <c r="K1608" s="129"/>
      <c r="L1608" s="354"/>
      <c r="M1608" s="141"/>
      <c r="N1608" s="213">
        <f t="shared" ref="N1608:N1651" si="314">I1608</f>
        <v>0</v>
      </c>
      <c r="O1608" s="348">
        <f>L1608+M1608-N1608</f>
        <v>0</v>
      </c>
      <c r="P1608" s="129"/>
      <c r="Q1608" s="354"/>
      <c r="R1608" s="141"/>
      <c r="S1608" s="355">
        <f>+IF(+(L1608+M1608)&gt;=I1608,+M1608,+(+I1608-L1608))</f>
        <v>0</v>
      </c>
      <c r="T1608" s="209">
        <f>Q1608+R1608-S1608</f>
        <v>0</v>
      </c>
      <c r="U1608" s="141"/>
      <c r="V1608" s="141"/>
      <c r="W1608" s="140"/>
      <c r="X1608" s="207">
        <f t="shared" ref="X1608:X1651" si="315">T1608-U1608-V1608-W1608</f>
        <v>0</v>
      </c>
    </row>
    <row r="1609" spans="1:24" ht="18.600000000000001" hidden="1" thickBot="1">
      <c r="A1609" s="148">
        <v>385</v>
      </c>
      <c r="B1609" s="10">
        <v>4000</v>
      </c>
      <c r="C1609" s="735" t="s">
        <v>1158</v>
      </c>
      <c r="D1609" s="735"/>
      <c r="E1609" s="381"/>
      <c r="F1609" s="384"/>
      <c r="G1609" s="143"/>
      <c r="H1609" s="143"/>
      <c r="I1609" s="130"/>
      <c r="J1609" s="128" t="str">
        <f t="shared" si="313"/>
        <v/>
      </c>
      <c r="K1609" s="129"/>
      <c r="L1609" s="354"/>
      <c r="M1609" s="141"/>
      <c r="N1609" s="213">
        <f t="shared" si="314"/>
        <v>0</v>
      </c>
      <c r="O1609" s="348">
        <f>L1609+M1609-N1609</f>
        <v>0</v>
      </c>
      <c r="P1609" s="129"/>
      <c r="Q1609" s="214"/>
      <c r="R1609" s="225"/>
      <c r="S1609" s="225"/>
      <c r="T1609" s="215"/>
      <c r="U1609" s="225"/>
      <c r="V1609" s="225"/>
      <c r="W1609" s="349"/>
      <c r="X1609" s="207">
        <f t="shared" si="315"/>
        <v>0</v>
      </c>
    </row>
    <row r="1610" spans="1:24" ht="18.600000000000001" hidden="1" thickBot="1">
      <c r="A1610" s="148">
        <v>390</v>
      </c>
      <c r="B1610" s="10">
        <v>4100</v>
      </c>
      <c r="C1610" s="735" t="s">
        <v>1159</v>
      </c>
      <c r="D1610" s="735"/>
      <c r="E1610" s="381"/>
      <c r="F1610" s="384"/>
      <c r="G1610" s="143"/>
      <c r="H1610" s="143"/>
      <c r="I1610" s="130"/>
      <c r="J1610" s="128" t="str">
        <f t="shared" si="313"/>
        <v/>
      </c>
      <c r="K1610" s="129"/>
      <c r="L1610" s="214"/>
      <c r="M1610" s="225"/>
      <c r="N1610" s="225"/>
      <c r="O1610" s="352"/>
      <c r="P1610" s="129"/>
      <c r="Q1610" s="214"/>
      <c r="R1610" s="225"/>
      <c r="S1610" s="225"/>
      <c r="T1610" s="225"/>
      <c r="U1610" s="225"/>
      <c r="V1610" s="225"/>
      <c r="W1610" s="352"/>
      <c r="X1610" s="207">
        <f t="shared" si="315"/>
        <v>0</v>
      </c>
    </row>
    <row r="1611" spans="1:24" ht="18.600000000000001" hidden="1" thickBot="1">
      <c r="A1611" s="148">
        <v>395</v>
      </c>
      <c r="B1611" s="10">
        <v>4200</v>
      </c>
      <c r="C1611" s="730" t="s">
        <v>1160</v>
      </c>
      <c r="D1611" s="736"/>
      <c r="E1611" s="381">
        <f>SUM(E1612:E1617)</f>
        <v>0</v>
      </c>
      <c r="F1611" s="211">
        <f>SUM(F1612:F1617)</f>
        <v>0</v>
      </c>
      <c r="G1611" s="137">
        <f>SUM(G1612:G1617)</f>
        <v>0</v>
      </c>
      <c r="H1611" s="137">
        <f>SUM(H1612:H1617)</f>
        <v>0</v>
      </c>
      <c r="I1611" s="137">
        <f>SUM(I1612:I1617)</f>
        <v>0</v>
      </c>
      <c r="J1611" s="128" t="str">
        <f t="shared" si="313"/>
        <v/>
      </c>
      <c r="K1611" s="129"/>
      <c r="L1611" s="212">
        <f>SUM(L1612:L1617)</f>
        <v>0</v>
      </c>
      <c r="M1611" s="213">
        <f>SUM(M1612:M1617)</f>
        <v>0</v>
      </c>
      <c r="N1611" s="350">
        <f>SUM(N1612:N1617)</f>
        <v>0</v>
      </c>
      <c r="O1611" s="351">
        <f>SUM(O1612:O1617)</f>
        <v>0</v>
      </c>
      <c r="P1611" s="129"/>
      <c r="Q1611" s="212">
        <f t="shared" ref="Q1611:W1611" si="316">SUM(Q1612:Q1617)</f>
        <v>0</v>
      </c>
      <c r="R1611" s="213">
        <f t="shared" si="316"/>
        <v>0</v>
      </c>
      <c r="S1611" s="213">
        <f t="shared" si="316"/>
        <v>0</v>
      </c>
      <c r="T1611" s="213">
        <f t="shared" si="316"/>
        <v>0</v>
      </c>
      <c r="U1611" s="213">
        <f t="shared" si="316"/>
        <v>0</v>
      </c>
      <c r="V1611" s="213">
        <f t="shared" si="316"/>
        <v>0</v>
      </c>
      <c r="W1611" s="351">
        <f t="shared" si="316"/>
        <v>0</v>
      </c>
      <c r="X1611" s="207">
        <f t="shared" si="315"/>
        <v>0</v>
      </c>
    </row>
    <row r="1612" spans="1:24" ht="18.600000000000001" hidden="1" thickBot="1">
      <c r="A1612" s="142">
        <v>397</v>
      </c>
      <c r="B1612" s="49"/>
      <c r="C1612" s="15">
        <v>4201</v>
      </c>
      <c r="D1612" s="8" t="s">
        <v>1161</v>
      </c>
      <c r="E1612" s="378"/>
      <c r="F1612" s="380"/>
      <c r="G1612" s="130"/>
      <c r="H1612" s="130"/>
      <c r="I1612" s="130"/>
      <c r="J1612" s="128" t="str">
        <f t="shared" si="313"/>
        <v/>
      </c>
      <c r="K1612" s="129"/>
      <c r="L1612" s="347"/>
      <c r="M1612" s="139"/>
      <c r="N1612" s="209">
        <f t="shared" si="314"/>
        <v>0</v>
      </c>
      <c r="O1612" s="348">
        <f t="shared" ref="O1612:O1617" si="317">L1612+M1612-N1612</f>
        <v>0</v>
      </c>
      <c r="P1612" s="129"/>
      <c r="Q1612" s="347"/>
      <c r="R1612" s="139"/>
      <c r="S1612" s="355">
        <f t="shared" ref="S1612:S1617" si="318">+IF(+(L1612+M1612)&gt;=I1612,+M1612,+(+I1612-L1612))</f>
        <v>0</v>
      </c>
      <c r="T1612" s="209">
        <f t="shared" ref="T1612:T1617" si="319">Q1612+R1612-S1612</f>
        <v>0</v>
      </c>
      <c r="U1612" s="139"/>
      <c r="V1612" s="139"/>
      <c r="W1612" s="140"/>
      <c r="X1612" s="207">
        <f t="shared" si="315"/>
        <v>0</v>
      </c>
    </row>
    <row r="1613" spans="1:24" ht="18.600000000000001" hidden="1" thickBot="1">
      <c r="A1613" s="131">
        <v>398</v>
      </c>
      <c r="B1613" s="49"/>
      <c r="C1613" s="7">
        <v>4202</v>
      </c>
      <c r="D1613" s="9" t="s">
        <v>1162</v>
      </c>
      <c r="E1613" s="378"/>
      <c r="F1613" s="380"/>
      <c r="G1613" s="130"/>
      <c r="H1613" s="130"/>
      <c r="I1613" s="130"/>
      <c r="J1613" s="128" t="str">
        <f t="shared" si="313"/>
        <v/>
      </c>
      <c r="K1613" s="129"/>
      <c r="L1613" s="347"/>
      <c r="M1613" s="139"/>
      <c r="N1613" s="209">
        <f t="shared" si="314"/>
        <v>0</v>
      </c>
      <c r="O1613" s="348">
        <f t="shared" si="317"/>
        <v>0</v>
      </c>
      <c r="P1613" s="129"/>
      <c r="Q1613" s="347"/>
      <c r="R1613" s="139"/>
      <c r="S1613" s="355">
        <f t="shared" si="318"/>
        <v>0</v>
      </c>
      <c r="T1613" s="209">
        <f t="shared" si="319"/>
        <v>0</v>
      </c>
      <c r="U1613" s="139"/>
      <c r="V1613" s="139"/>
      <c r="W1613" s="140"/>
      <c r="X1613" s="207">
        <f t="shared" si="315"/>
        <v>0</v>
      </c>
    </row>
    <row r="1614" spans="1:24" ht="18.600000000000001" hidden="1" thickBot="1">
      <c r="A1614" s="131">
        <v>399</v>
      </c>
      <c r="B1614" s="49"/>
      <c r="C1614" s="7">
        <v>4214</v>
      </c>
      <c r="D1614" s="9" t="s">
        <v>1163</v>
      </c>
      <c r="E1614" s="378"/>
      <c r="F1614" s="380"/>
      <c r="G1614" s="130"/>
      <c r="H1614" s="130"/>
      <c r="I1614" s="130"/>
      <c r="J1614" s="128" t="str">
        <f t="shared" si="313"/>
        <v/>
      </c>
      <c r="K1614" s="129"/>
      <c r="L1614" s="347"/>
      <c r="M1614" s="139"/>
      <c r="N1614" s="209">
        <f t="shared" si="314"/>
        <v>0</v>
      </c>
      <c r="O1614" s="348">
        <f t="shared" si="317"/>
        <v>0</v>
      </c>
      <c r="P1614" s="129"/>
      <c r="Q1614" s="347"/>
      <c r="R1614" s="139"/>
      <c r="S1614" s="355">
        <f t="shared" si="318"/>
        <v>0</v>
      </c>
      <c r="T1614" s="209">
        <f t="shared" si="319"/>
        <v>0</v>
      </c>
      <c r="U1614" s="139"/>
      <c r="V1614" s="139"/>
      <c r="W1614" s="140"/>
      <c r="X1614" s="207">
        <f t="shared" si="315"/>
        <v>0</v>
      </c>
    </row>
    <row r="1615" spans="1:24" ht="18.600000000000001" hidden="1" thickBot="1">
      <c r="A1615" s="131">
        <v>400</v>
      </c>
      <c r="B1615" s="49"/>
      <c r="C1615" s="7">
        <v>4217</v>
      </c>
      <c r="D1615" s="9" t="s">
        <v>1164</v>
      </c>
      <c r="E1615" s="378"/>
      <c r="F1615" s="380"/>
      <c r="G1615" s="130"/>
      <c r="H1615" s="130"/>
      <c r="I1615" s="130"/>
      <c r="J1615" s="128" t="str">
        <f t="shared" si="313"/>
        <v/>
      </c>
      <c r="K1615" s="129"/>
      <c r="L1615" s="347"/>
      <c r="M1615" s="139"/>
      <c r="N1615" s="209">
        <f t="shared" si="314"/>
        <v>0</v>
      </c>
      <c r="O1615" s="348">
        <f t="shared" si="317"/>
        <v>0</v>
      </c>
      <c r="P1615" s="129"/>
      <c r="Q1615" s="347"/>
      <c r="R1615" s="139"/>
      <c r="S1615" s="355">
        <f t="shared" si="318"/>
        <v>0</v>
      </c>
      <c r="T1615" s="209">
        <f t="shared" si="319"/>
        <v>0</v>
      </c>
      <c r="U1615" s="139"/>
      <c r="V1615" s="139"/>
      <c r="W1615" s="140"/>
      <c r="X1615" s="207">
        <f t="shared" si="315"/>
        <v>0</v>
      </c>
    </row>
    <row r="1616" spans="1:24" ht="18.600000000000001" hidden="1" thickBot="1">
      <c r="A1616" s="131">
        <v>401</v>
      </c>
      <c r="B1616" s="49"/>
      <c r="C1616" s="7">
        <v>4218</v>
      </c>
      <c r="D1616" s="16" t="s">
        <v>1165</v>
      </c>
      <c r="E1616" s="378"/>
      <c r="F1616" s="380"/>
      <c r="G1616" s="130"/>
      <c r="H1616" s="130"/>
      <c r="I1616" s="130"/>
      <c r="J1616" s="128" t="str">
        <f t="shared" si="313"/>
        <v/>
      </c>
      <c r="K1616" s="129"/>
      <c r="L1616" s="347"/>
      <c r="M1616" s="139"/>
      <c r="N1616" s="209">
        <f t="shared" si="314"/>
        <v>0</v>
      </c>
      <c r="O1616" s="348">
        <f t="shared" si="317"/>
        <v>0</v>
      </c>
      <c r="P1616" s="129"/>
      <c r="Q1616" s="347"/>
      <c r="R1616" s="139"/>
      <c r="S1616" s="355">
        <f t="shared" si="318"/>
        <v>0</v>
      </c>
      <c r="T1616" s="209">
        <f t="shared" si="319"/>
        <v>0</v>
      </c>
      <c r="U1616" s="139"/>
      <c r="V1616" s="139"/>
      <c r="W1616" s="140"/>
      <c r="X1616" s="207">
        <f t="shared" si="315"/>
        <v>0</v>
      </c>
    </row>
    <row r="1617" spans="1:24" ht="18.600000000000001" hidden="1" thickBot="1">
      <c r="A1617" s="131">
        <v>402</v>
      </c>
      <c r="B1617" s="49"/>
      <c r="C1617" s="7">
        <v>4219</v>
      </c>
      <c r="D1617" s="29" t="s">
        <v>1166</v>
      </c>
      <c r="E1617" s="378"/>
      <c r="F1617" s="380"/>
      <c r="G1617" s="130"/>
      <c r="H1617" s="130"/>
      <c r="I1617" s="130"/>
      <c r="J1617" s="128" t="str">
        <f t="shared" si="313"/>
        <v/>
      </c>
      <c r="K1617" s="129"/>
      <c r="L1617" s="347"/>
      <c r="M1617" s="139"/>
      <c r="N1617" s="209">
        <f t="shared" si="314"/>
        <v>0</v>
      </c>
      <c r="O1617" s="348">
        <f t="shared" si="317"/>
        <v>0</v>
      </c>
      <c r="P1617" s="129"/>
      <c r="Q1617" s="347"/>
      <c r="R1617" s="139"/>
      <c r="S1617" s="355">
        <f t="shared" si="318"/>
        <v>0</v>
      </c>
      <c r="T1617" s="209">
        <f t="shared" si="319"/>
        <v>0</v>
      </c>
      <c r="U1617" s="139"/>
      <c r="V1617" s="139"/>
      <c r="W1617" s="140"/>
      <c r="X1617" s="207">
        <f t="shared" si="315"/>
        <v>0</v>
      </c>
    </row>
    <row r="1618" spans="1:24" ht="18.600000000000001" hidden="1" thickBot="1">
      <c r="A1618" s="226">
        <v>404</v>
      </c>
      <c r="B1618" s="10">
        <v>4300</v>
      </c>
      <c r="C1618" s="734" t="s">
        <v>1167</v>
      </c>
      <c r="D1618" s="734"/>
      <c r="E1618" s="381">
        <f>SUM(E1619:E1621)</f>
        <v>0</v>
      </c>
      <c r="F1618" s="211">
        <f>SUM(F1619:F1621)</f>
        <v>0</v>
      </c>
      <c r="G1618" s="137">
        <f>SUM(G1619:G1621)</f>
        <v>0</v>
      </c>
      <c r="H1618" s="137">
        <f>SUM(H1619:H1621)</f>
        <v>0</v>
      </c>
      <c r="I1618" s="137">
        <f>SUM(I1619:I1621)</f>
        <v>0</v>
      </c>
      <c r="J1618" s="128" t="str">
        <f t="shared" si="313"/>
        <v/>
      </c>
      <c r="K1618" s="129"/>
      <c r="L1618" s="212">
        <f>SUM(L1619:L1621)</f>
        <v>0</v>
      </c>
      <c r="M1618" s="213">
        <f>SUM(M1619:M1621)</f>
        <v>0</v>
      </c>
      <c r="N1618" s="350">
        <f>SUM(N1619:N1621)</f>
        <v>0</v>
      </c>
      <c r="O1618" s="351">
        <f>SUM(O1619:O1621)</f>
        <v>0</v>
      </c>
      <c r="P1618" s="129"/>
      <c r="Q1618" s="212">
        <f t="shared" ref="Q1618:W1618" si="320">SUM(Q1619:Q1621)</f>
        <v>0</v>
      </c>
      <c r="R1618" s="213">
        <f t="shared" si="320"/>
        <v>0</v>
      </c>
      <c r="S1618" s="213">
        <f t="shared" si="320"/>
        <v>0</v>
      </c>
      <c r="T1618" s="213">
        <f t="shared" si="320"/>
        <v>0</v>
      </c>
      <c r="U1618" s="213">
        <f t="shared" si="320"/>
        <v>0</v>
      </c>
      <c r="V1618" s="213">
        <f t="shared" si="320"/>
        <v>0</v>
      </c>
      <c r="W1618" s="351">
        <f t="shared" si="320"/>
        <v>0</v>
      </c>
      <c r="X1618" s="207">
        <f t="shared" si="315"/>
        <v>0</v>
      </c>
    </row>
    <row r="1619" spans="1:24" ht="18.600000000000001" hidden="1" thickBot="1">
      <c r="A1619" s="226">
        <v>404</v>
      </c>
      <c r="B1619" s="49"/>
      <c r="C1619" s="15">
        <v>4301</v>
      </c>
      <c r="D1619" s="39" t="s">
        <v>1168</v>
      </c>
      <c r="E1619" s="378"/>
      <c r="F1619" s="380"/>
      <c r="G1619" s="130"/>
      <c r="H1619" s="130"/>
      <c r="I1619" s="130"/>
      <c r="J1619" s="128" t="str">
        <f t="shared" si="313"/>
        <v/>
      </c>
      <c r="K1619" s="129"/>
      <c r="L1619" s="347"/>
      <c r="M1619" s="139"/>
      <c r="N1619" s="209">
        <f t="shared" si="314"/>
        <v>0</v>
      </c>
      <c r="O1619" s="348">
        <f t="shared" ref="O1619:O1624" si="321">L1619+M1619-N1619</f>
        <v>0</v>
      </c>
      <c r="P1619" s="129"/>
      <c r="Q1619" s="347"/>
      <c r="R1619" s="139"/>
      <c r="S1619" s="355">
        <f t="shared" ref="S1619:S1624" si="322">+IF(+(L1619+M1619)&gt;=I1619,+M1619,+(+I1619-L1619))</f>
        <v>0</v>
      </c>
      <c r="T1619" s="209">
        <f t="shared" ref="T1619:T1624" si="323">Q1619+R1619-S1619</f>
        <v>0</v>
      </c>
      <c r="U1619" s="139"/>
      <c r="V1619" s="139"/>
      <c r="W1619" s="140"/>
      <c r="X1619" s="207">
        <f t="shared" si="315"/>
        <v>0</v>
      </c>
    </row>
    <row r="1620" spans="1:24" ht="18.600000000000001" hidden="1" thickBot="1">
      <c r="A1620" s="147">
        <v>440</v>
      </c>
      <c r="B1620" s="49"/>
      <c r="C1620" s="7">
        <v>4302</v>
      </c>
      <c r="D1620" s="9" t="s">
        <v>306</v>
      </c>
      <c r="E1620" s="378"/>
      <c r="F1620" s="380"/>
      <c r="G1620" s="130"/>
      <c r="H1620" s="130"/>
      <c r="I1620" s="130"/>
      <c r="J1620" s="128" t="str">
        <f t="shared" si="313"/>
        <v/>
      </c>
      <c r="K1620" s="129"/>
      <c r="L1620" s="347"/>
      <c r="M1620" s="139"/>
      <c r="N1620" s="209">
        <f t="shared" si="314"/>
        <v>0</v>
      </c>
      <c r="O1620" s="348">
        <f t="shared" si="321"/>
        <v>0</v>
      </c>
      <c r="P1620" s="129"/>
      <c r="Q1620" s="347"/>
      <c r="R1620" s="139"/>
      <c r="S1620" s="355">
        <f t="shared" si="322"/>
        <v>0</v>
      </c>
      <c r="T1620" s="209">
        <f t="shared" si="323"/>
        <v>0</v>
      </c>
      <c r="U1620" s="139"/>
      <c r="V1620" s="139"/>
      <c r="W1620" s="140"/>
      <c r="X1620" s="207">
        <f t="shared" si="315"/>
        <v>0</v>
      </c>
    </row>
    <row r="1621" spans="1:24" ht="18.600000000000001" hidden="1" thickBot="1">
      <c r="A1621" s="147">
        <v>450</v>
      </c>
      <c r="B1621" s="49"/>
      <c r="C1621" s="13">
        <v>4309</v>
      </c>
      <c r="D1621" s="19" t="s">
        <v>1170</v>
      </c>
      <c r="E1621" s="378"/>
      <c r="F1621" s="380"/>
      <c r="G1621" s="130"/>
      <c r="H1621" s="130"/>
      <c r="I1621" s="130"/>
      <c r="J1621" s="128" t="str">
        <f t="shared" si="313"/>
        <v/>
      </c>
      <c r="K1621" s="129"/>
      <c r="L1621" s="347"/>
      <c r="M1621" s="139"/>
      <c r="N1621" s="209">
        <f t="shared" si="314"/>
        <v>0</v>
      </c>
      <c r="O1621" s="348">
        <f t="shared" si="321"/>
        <v>0</v>
      </c>
      <c r="P1621" s="129"/>
      <c r="Q1621" s="347"/>
      <c r="R1621" s="139"/>
      <c r="S1621" s="355">
        <f t="shared" si="322"/>
        <v>0</v>
      </c>
      <c r="T1621" s="209">
        <f t="shared" si="323"/>
        <v>0</v>
      </c>
      <c r="U1621" s="139"/>
      <c r="V1621" s="139"/>
      <c r="W1621" s="140"/>
      <c r="X1621" s="207">
        <f t="shared" si="315"/>
        <v>0</v>
      </c>
    </row>
    <row r="1622" spans="1:24" ht="18.600000000000001" hidden="1" thickBot="1">
      <c r="A1622" s="147">
        <v>495</v>
      </c>
      <c r="B1622" s="10">
        <v>4400</v>
      </c>
      <c r="C1622" s="737" t="s">
        <v>1171</v>
      </c>
      <c r="D1622" s="737"/>
      <c r="E1622" s="381"/>
      <c r="F1622" s="384"/>
      <c r="G1622" s="143"/>
      <c r="H1622" s="143"/>
      <c r="I1622" s="130"/>
      <c r="J1622" s="128" t="str">
        <f t="shared" si="313"/>
        <v/>
      </c>
      <c r="K1622" s="129"/>
      <c r="L1622" s="354"/>
      <c r="M1622" s="141"/>
      <c r="N1622" s="213">
        <f t="shared" si="314"/>
        <v>0</v>
      </c>
      <c r="O1622" s="348">
        <f t="shared" si="321"/>
        <v>0</v>
      </c>
      <c r="P1622" s="129"/>
      <c r="Q1622" s="354"/>
      <c r="R1622" s="141"/>
      <c r="S1622" s="355">
        <f t="shared" si="322"/>
        <v>0</v>
      </c>
      <c r="T1622" s="209">
        <f t="shared" si="323"/>
        <v>0</v>
      </c>
      <c r="U1622" s="141"/>
      <c r="V1622" s="141"/>
      <c r="W1622" s="140"/>
      <c r="X1622" s="207">
        <f t="shared" si="315"/>
        <v>0</v>
      </c>
    </row>
    <row r="1623" spans="1:24" ht="18.600000000000001" hidden="1" thickBot="1">
      <c r="A1623" s="148">
        <v>500</v>
      </c>
      <c r="B1623" s="10">
        <v>4500</v>
      </c>
      <c r="C1623" s="735" t="s">
        <v>279</v>
      </c>
      <c r="D1623" s="735"/>
      <c r="E1623" s="381"/>
      <c r="F1623" s="384"/>
      <c r="G1623" s="143"/>
      <c r="H1623" s="143"/>
      <c r="I1623" s="130"/>
      <c r="J1623" s="128" t="str">
        <f t="shared" si="313"/>
        <v/>
      </c>
      <c r="K1623" s="129"/>
      <c r="L1623" s="354"/>
      <c r="M1623" s="141"/>
      <c r="N1623" s="213">
        <f t="shared" si="314"/>
        <v>0</v>
      </c>
      <c r="O1623" s="348">
        <f t="shared" si="321"/>
        <v>0</v>
      </c>
      <c r="P1623" s="129"/>
      <c r="Q1623" s="354"/>
      <c r="R1623" s="141"/>
      <c r="S1623" s="355">
        <f t="shared" si="322"/>
        <v>0</v>
      </c>
      <c r="T1623" s="209">
        <f t="shared" si="323"/>
        <v>0</v>
      </c>
      <c r="U1623" s="141"/>
      <c r="V1623" s="141"/>
      <c r="W1623" s="140"/>
      <c r="X1623" s="207">
        <f t="shared" si="315"/>
        <v>0</v>
      </c>
    </row>
    <row r="1624" spans="1:24" ht="18.600000000000001" thickBot="1">
      <c r="A1624" s="148">
        <v>505</v>
      </c>
      <c r="B1624" s="10">
        <v>4600</v>
      </c>
      <c r="C1624" s="738" t="s">
        <v>1172</v>
      </c>
      <c r="D1624" s="739"/>
      <c r="E1624" s="381"/>
      <c r="F1624" s="384"/>
      <c r="G1624" s="143"/>
      <c r="H1624" s="143"/>
      <c r="I1624" s="130"/>
      <c r="J1624" s="128" t="str">
        <f t="shared" si="313"/>
        <v/>
      </c>
      <c r="K1624" s="129"/>
      <c r="L1624" s="354"/>
      <c r="M1624" s="141"/>
      <c r="N1624" s="213">
        <f t="shared" si="314"/>
        <v>0</v>
      </c>
      <c r="O1624" s="348">
        <f t="shared" si="321"/>
        <v>0</v>
      </c>
      <c r="P1624" s="129"/>
      <c r="Q1624" s="354"/>
      <c r="R1624" s="141"/>
      <c r="S1624" s="355">
        <f t="shared" si="322"/>
        <v>0</v>
      </c>
      <c r="T1624" s="209">
        <f t="shared" si="323"/>
        <v>0</v>
      </c>
      <c r="U1624" s="141"/>
      <c r="V1624" s="141"/>
      <c r="W1624" s="140"/>
      <c r="X1624" s="207">
        <f t="shared" si="315"/>
        <v>0</v>
      </c>
    </row>
    <row r="1625" spans="1:24" ht="18.600000000000001" hidden="1" thickBot="1">
      <c r="A1625" s="148">
        <v>510</v>
      </c>
      <c r="B1625" s="10">
        <v>4900</v>
      </c>
      <c r="C1625" s="730" t="s">
        <v>1205</v>
      </c>
      <c r="D1625" s="730"/>
      <c r="E1625" s="381">
        <f>+E1626+E1627</f>
        <v>0</v>
      </c>
      <c r="F1625" s="211">
        <f>+F1626+F1627</f>
        <v>0</v>
      </c>
      <c r="G1625" s="137">
        <f>+G1626+G1627</f>
        <v>0</v>
      </c>
      <c r="H1625" s="137">
        <f>+H1626+H1627</f>
        <v>0</v>
      </c>
      <c r="I1625" s="137">
        <f>+I1626+I1627</f>
        <v>0</v>
      </c>
      <c r="J1625" s="128" t="str">
        <f t="shared" si="313"/>
        <v/>
      </c>
      <c r="K1625" s="129"/>
      <c r="L1625" s="214"/>
      <c r="M1625" s="225"/>
      <c r="N1625" s="225"/>
      <c r="O1625" s="352"/>
      <c r="P1625" s="129"/>
      <c r="Q1625" s="214"/>
      <c r="R1625" s="225"/>
      <c r="S1625" s="225"/>
      <c r="T1625" s="225"/>
      <c r="U1625" s="225"/>
      <c r="V1625" s="225"/>
      <c r="W1625" s="352"/>
      <c r="X1625" s="207">
        <f t="shared" si="315"/>
        <v>0</v>
      </c>
    </row>
    <row r="1626" spans="1:24" ht="18.600000000000001" hidden="1" thickBot="1">
      <c r="A1626" s="148">
        <v>515</v>
      </c>
      <c r="B1626" s="49"/>
      <c r="C1626" s="15">
        <v>4901</v>
      </c>
      <c r="D1626" s="50" t="s">
        <v>1206</v>
      </c>
      <c r="E1626" s="378"/>
      <c r="F1626" s="380"/>
      <c r="G1626" s="130"/>
      <c r="H1626" s="130"/>
      <c r="I1626" s="130"/>
      <c r="J1626" s="128" t="str">
        <f t="shared" si="313"/>
        <v/>
      </c>
      <c r="K1626" s="129"/>
      <c r="L1626" s="210"/>
      <c r="M1626" s="215"/>
      <c r="N1626" s="215"/>
      <c r="O1626" s="349"/>
      <c r="P1626" s="129"/>
      <c r="Q1626" s="210"/>
      <c r="R1626" s="215"/>
      <c r="S1626" s="215"/>
      <c r="T1626" s="215"/>
      <c r="U1626" s="215"/>
      <c r="V1626" s="215"/>
      <c r="W1626" s="349"/>
      <c r="X1626" s="207">
        <f t="shared" si="315"/>
        <v>0</v>
      </c>
    </row>
    <row r="1627" spans="1:24" ht="18.600000000000001" hidden="1" thickBot="1">
      <c r="A1627" s="148">
        <v>520</v>
      </c>
      <c r="B1627" s="49"/>
      <c r="C1627" s="13">
        <v>4902</v>
      </c>
      <c r="D1627" s="19" t="s">
        <v>1207</v>
      </c>
      <c r="E1627" s="378"/>
      <c r="F1627" s="380"/>
      <c r="G1627" s="130"/>
      <c r="H1627" s="130"/>
      <c r="I1627" s="130"/>
      <c r="J1627" s="128" t="str">
        <f t="shared" si="313"/>
        <v/>
      </c>
      <c r="K1627" s="129"/>
      <c r="L1627" s="210"/>
      <c r="M1627" s="215"/>
      <c r="N1627" s="215"/>
      <c r="O1627" s="349"/>
      <c r="P1627" s="129"/>
      <c r="Q1627" s="210"/>
      <c r="R1627" s="215"/>
      <c r="S1627" s="215"/>
      <c r="T1627" s="215"/>
      <c r="U1627" s="215"/>
      <c r="V1627" s="215"/>
      <c r="W1627" s="349"/>
      <c r="X1627" s="207">
        <f t="shared" si="315"/>
        <v>0</v>
      </c>
    </row>
    <row r="1628" spans="1:24" ht="18.600000000000001" hidden="1" thickBot="1">
      <c r="A1628" s="148">
        <v>525</v>
      </c>
      <c r="B1628" s="51">
        <v>5100</v>
      </c>
      <c r="C1628" s="729" t="s">
        <v>1173</v>
      </c>
      <c r="D1628" s="729"/>
      <c r="E1628" s="425"/>
      <c r="F1628" s="422"/>
      <c r="G1628" s="356"/>
      <c r="H1628" s="356"/>
      <c r="I1628" s="130"/>
      <c r="J1628" s="128" t="str">
        <f t="shared" si="313"/>
        <v/>
      </c>
      <c r="K1628" s="129"/>
      <c r="L1628" s="357"/>
      <c r="M1628" s="358"/>
      <c r="N1628" s="228">
        <f t="shared" si="314"/>
        <v>0</v>
      </c>
      <c r="O1628" s="348">
        <f>L1628+M1628-N1628</f>
        <v>0</v>
      </c>
      <c r="P1628" s="129"/>
      <c r="Q1628" s="357"/>
      <c r="R1628" s="358"/>
      <c r="S1628" s="355">
        <f>+IF(+(L1628+M1628)&gt;=I1628,+M1628,+(+I1628-L1628))</f>
        <v>0</v>
      </c>
      <c r="T1628" s="209">
        <f>Q1628+R1628-S1628</f>
        <v>0</v>
      </c>
      <c r="U1628" s="358"/>
      <c r="V1628" s="358"/>
      <c r="W1628" s="140"/>
      <c r="X1628" s="207">
        <f t="shared" si="315"/>
        <v>0</v>
      </c>
    </row>
    <row r="1629" spans="1:24" ht="18.600000000000001" hidden="1" thickBot="1">
      <c r="A1629" s="147">
        <v>635</v>
      </c>
      <c r="B1629" s="51">
        <v>5200</v>
      </c>
      <c r="C1629" s="740" t="s">
        <v>1174</v>
      </c>
      <c r="D1629" s="740"/>
      <c r="E1629" s="425">
        <f>SUM(E1630:E1636)</f>
        <v>0</v>
      </c>
      <c r="F1629" s="423">
        <f>SUM(F1630:F1636)</f>
        <v>0</v>
      </c>
      <c r="G1629" s="359">
        <f>SUM(G1630:G1636)</f>
        <v>0</v>
      </c>
      <c r="H1629" s="359">
        <f>SUM(H1630:H1636)</f>
        <v>0</v>
      </c>
      <c r="I1629" s="359">
        <f>SUM(I1630:I1636)</f>
        <v>0</v>
      </c>
      <c r="J1629" s="128" t="str">
        <f t="shared" si="313"/>
        <v/>
      </c>
      <c r="K1629" s="129"/>
      <c r="L1629" s="227">
        <f>SUM(L1630:L1636)</f>
        <v>0</v>
      </c>
      <c r="M1629" s="228">
        <f>SUM(M1630:M1636)</f>
        <v>0</v>
      </c>
      <c r="N1629" s="360">
        <f>SUM(N1630:N1636)</f>
        <v>0</v>
      </c>
      <c r="O1629" s="361">
        <f>SUM(O1630:O1636)</f>
        <v>0</v>
      </c>
      <c r="P1629" s="129"/>
      <c r="Q1629" s="227">
        <f t="shared" ref="Q1629:W1629" si="324">SUM(Q1630:Q1636)</f>
        <v>0</v>
      </c>
      <c r="R1629" s="228">
        <f t="shared" si="324"/>
        <v>0</v>
      </c>
      <c r="S1629" s="228">
        <f t="shared" si="324"/>
        <v>0</v>
      </c>
      <c r="T1629" s="228">
        <f t="shared" si="324"/>
        <v>0</v>
      </c>
      <c r="U1629" s="228">
        <f t="shared" si="324"/>
        <v>0</v>
      </c>
      <c r="V1629" s="228">
        <f t="shared" si="324"/>
        <v>0</v>
      </c>
      <c r="W1629" s="361">
        <f t="shared" si="324"/>
        <v>0</v>
      </c>
      <c r="X1629" s="207">
        <f t="shared" si="315"/>
        <v>0</v>
      </c>
    </row>
    <row r="1630" spans="1:24" ht="18.600000000000001" hidden="1" thickBot="1">
      <c r="A1630" s="148">
        <v>640</v>
      </c>
      <c r="B1630" s="52"/>
      <c r="C1630" s="53">
        <v>5201</v>
      </c>
      <c r="D1630" s="54" t="s">
        <v>1175</v>
      </c>
      <c r="E1630" s="426"/>
      <c r="F1630" s="424"/>
      <c r="G1630" s="362"/>
      <c r="H1630" s="362"/>
      <c r="I1630" s="130"/>
      <c r="J1630" s="128" t="str">
        <f t="shared" si="313"/>
        <v/>
      </c>
      <c r="K1630" s="129"/>
      <c r="L1630" s="363"/>
      <c r="M1630" s="364"/>
      <c r="N1630" s="231">
        <f t="shared" si="314"/>
        <v>0</v>
      </c>
      <c r="O1630" s="348">
        <f t="shared" ref="O1630:O1636" si="325">L1630+M1630-N1630</f>
        <v>0</v>
      </c>
      <c r="P1630" s="129"/>
      <c r="Q1630" s="363"/>
      <c r="R1630" s="364"/>
      <c r="S1630" s="355">
        <f t="shared" ref="S1630:S1636" si="326">+IF(+(L1630+M1630)&gt;=I1630,+M1630,+(+I1630-L1630))</f>
        <v>0</v>
      </c>
      <c r="T1630" s="209">
        <f t="shared" ref="T1630:T1636" si="327">Q1630+R1630-S1630</f>
        <v>0</v>
      </c>
      <c r="U1630" s="364"/>
      <c r="V1630" s="364"/>
      <c r="W1630" s="140"/>
      <c r="X1630" s="207">
        <f t="shared" si="315"/>
        <v>0</v>
      </c>
    </row>
    <row r="1631" spans="1:24" ht="18.600000000000001" hidden="1" thickBot="1">
      <c r="A1631" s="148">
        <v>645</v>
      </c>
      <c r="B1631" s="52"/>
      <c r="C1631" s="55">
        <v>5202</v>
      </c>
      <c r="D1631" s="56" t="s">
        <v>1176</v>
      </c>
      <c r="E1631" s="426"/>
      <c r="F1631" s="424"/>
      <c r="G1631" s="362"/>
      <c r="H1631" s="362"/>
      <c r="I1631" s="130"/>
      <c r="J1631" s="128" t="str">
        <f t="shared" si="313"/>
        <v/>
      </c>
      <c r="K1631" s="129"/>
      <c r="L1631" s="363"/>
      <c r="M1631" s="364"/>
      <c r="N1631" s="231">
        <f t="shared" si="314"/>
        <v>0</v>
      </c>
      <c r="O1631" s="348">
        <f t="shared" si="325"/>
        <v>0</v>
      </c>
      <c r="P1631" s="129"/>
      <c r="Q1631" s="363"/>
      <c r="R1631" s="364"/>
      <c r="S1631" s="355">
        <f t="shared" si="326"/>
        <v>0</v>
      </c>
      <c r="T1631" s="209">
        <f t="shared" si="327"/>
        <v>0</v>
      </c>
      <c r="U1631" s="364"/>
      <c r="V1631" s="364"/>
      <c r="W1631" s="140"/>
      <c r="X1631" s="207">
        <f t="shared" si="315"/>
        <v>0</v>
      </c>
    </row>
    <row r="1632" spans="1:24" ht="18.600000000000001" hidden="1" thickBot="1">
      <c r="A1632" s="148">
        <v>650</v>
      </c>
      <c r="B1632" s="52"/>
      <c r="C1632" s="55">
        <v>5203</v>
      </c>
      <c r="D1632" s="56" t="s">
        <v>155</v>
      </c>
      <c r="E1632" s="426"/>
      <c r="F1632" s="424"/>
      <c r="G1632" s="362"/>
      <c r="H1632" s="362"/>
      <c r="I1632" s="130"/>
      <c r="J1632" s="128" t="str">
        <f t="shared" si="313"/>
        <v/>
      </c>
      <c r="K1632" s="129"/>
      <c r="L1632" s="363"/>
      <c r="M1632" s="364"/>
      <c r="N1632" s="231">
        <f t="shared" si="314"/>
        <v>0</v>
      </c>
      <c r="O1632" s="348">
        <f t="shared" si="325"/>
        <v>0</v>
      </c>
      <c r="P1632" s="129"/>
      <c r="Q1632" s="363"/>
      <c r="R1632" s="364"/>
      <c r="S1632" s="355">
        <f t="shared" si="326"/>
        <v>0</v>
      </c>
      <c r="T1632" s="209">
        <f t="shared" si="327"/>
        <v>0</v>
      </c>
      <c r="U1632" s="364"/>
      <c r="V1632" s="364"/>
      <c r="W1632" s="140"/>
      <c r="X1632" s="207">
        <f t="shared" si="315"/>
        <v>0</v>
      </c>
    </row>
    <row r="1633" spans="1:24" ht="18.600000000000001" hidden="1" thickBot="1">
      <c r="A1633" s="147">
        <v>655</v>
      </c>
      <c r="B1633" s="52"/>
      <c r="C1633" s="55">
        <v>5204</v>
      </c>
      <c r="D1633" s="56" t="s">
        <v>156</v>
      </c>
      <c r="E1633" s="426"/>
      <c r="F1633" s="424"/>
      <c r="G1633" s="362"/>
      <c r="H1633" s="362"/>
      <c r="I1633" s="130"/>
      <c r="J1633" s="128" t="str">
        <f t="shared" si="313"/>
        <v/>
      </c>
      <c r="K1633" s="129"/>
      <c r="L1633" s="363"/>
      <c r="M1633" s="364"/>
      <c r="N1633" s="231">
        <f t="shared" si="314"/>
        <v>0</v>
      </c>
      <c r="O1633" s="348">
        <f t="shared" si="325"/>
        <v>0</v>
      </c>
      <c r="P1633" s="129"/>
      <c r="Q1633" s="363"/>
      <c r="R1633" s="364"/>
      <c r="S1633" s="355">
        <f t="shared" si="326"/>
        <v>0</v>
      </c>
      <c r="T1633" s="209">
        <f t="shared" si="327"/>
        <v>0</v>
      </c>
      <c r="U1633" s="364"/>
      <c r="V1633" s="364"/>
      <c r="W1633" s="140"/>
      <c r="X1633" s="207">
        <f t="shared" si="315"/>
        <v>0</v>
      </c>
    </row>
    <row r="1634" spans="1:24" ht="18.600000000000001" hidden="1" thickBot="1">
      <c r="A1634" s="147">
        <v>665</v>
      </c>
      <c r="B1634" s="52"/>
      <c r="C1634" s="55">
        <v>5205</v>
      </c>
      <c r="D1634" s="56" t="s">
        <v>157</v>
      </c>
      <c r="E1634" s="426"/>
      <c r="F1634" s="424"/>
      <c r="G1634" s="362"/>
      <c r="H1634" s="362"/>
      <c r="I1634" s="130"/>
      <c r="J1634" s="128" t="str">
        <f t="shared" si="313"/>
        <v/>
      </c>
      <c r="K1634" s="129"/>
      <c r="L1634" s="363"/>
      <c r="M1634" s="364"/>
      <c r="N1634" s="231">
        <f t="shared" si="314"/>
        <v>0</v>
      </c>
      <c r="O1634" s="348">
        <f t="shared" si="325"/>
        <v>0</v>
      </c>
      <c r="P1634" s="129"/>
      <c r="Q1634" s="363"/>
      <c r="R1634" s="364"/>
      <c r="S1634" s="355">
        <f t="shared" si="326"/>
        <v>0</v>
      </c>
      <c r="T1634" s="209">
        <f t="shared" si="327"/>
        <v>0</v>
      </c>
      <c r="U1634" s="364"/>
      <c r="V1634" s="364"/>
      <c r="W1634" s="140"/>
      <c r="X1634" s="207">
        <f t="shared" si="315"/>
        <v>0</v>
      </c>
    </row>
    <row r="1635" spans="1:24" ht="18.600000000000001" hidden="1" thickBot="1">
      <c r="A1635" s="147">
        <v>675</v>
      </c>
      <c r="B1635" s="52"/>
      <c r="C1635" s="55">
        <v>5206</v>
      </c>
      <c r="D1635" s="56" t="s">
        <v>158</v>
      </c>
      <c r="E1635" s="426"/>
      <c r="F1635" s="424"/>
      <c r="G1635" s="362"/>
      <c r="H1635" s="362"/>
      <c r="I1635" s="130"/>
      <c r="J1635" s="128" t="str">
        <f t="shared" si="313"/>
        <v/>
      </c>
      <c r="K1635" s="129"/>
      <c r="L1635" s="363"/>
      <c r="M1635" s="364"/>
      <c r="N1635" s="231">
        <f t="shared" si="314"/>
        <v>0</v>
      </c>
      <c r="O1635" s="348">
        <f t="shared" si="325"/>
        <v>0</v>
      </c>
      <c r="P1635" s="129"/>
      <c r="Q1635" s="363"/>
      <c r="R1635" s="364"/>
      <c r="S1635" s="355">
        <f t="shared" si="326"/>
        <v>0</v>
      </c>
      <c r="T1635" s="209">
        <f t="shared" si="327"/>
        <v>0</v>
      </c>
      <c r="U1635" s="364"/>
      <c r="V1635" s="364"/>
      <c r="W1635" s="140"/>
      <c r="X1635" s="207">
        <f t="shared" si="315"/>
        <v>0</v>
      </c>
    </row>
    <row r="1636" spans="1:24" ht="18.600000000000001" hidden="1" thickBot="1">
      <c r="A1636" s="147">
        <v>685</v>
      </c>
      <c r="B1636" s="52"/>
      <c r="C1636" s="57">
        <v>5219</v>
      </c>
      <c r="D1636" s="58" t="s">
        <v>159</v>
      </c>
      <c r="E1636" s="426"/>
      <c r="F1636" s="424"/>
      <c r="G1636" s="362"/>
      <c r="H1636" s="362"/>
      <c r="I1636" s="130"/>
      <c r="J1636" s="128" t="str">
        <f t="shared" si="313"/>
        <v/>
      </c>
      <c r="K1636" s="129"/>
      <c r="L1636" s="363"/>
      <c r="M1636" s="364"/>
      <c r="N1636" s="231">
        <f t="shared" si="314"/>
        <v>0</v>
      </c>
      <c r="O1636" s="348">
        <f t="shared" si="325"/>
        <v>0</v>
      </c>
      <c r="P1636" s="129"/>
      <c r="Q1636" s="363"/>
      <c r="R1636" s="364"/>
      <c r="S1636" s="355">
        <f t="shared" si="326"/>
        <v>0</v>
      </c>
      <c r="T1636" s="209">
        <f t="shared" si="327"/>
        <v>0</v>
      </c>
      <c r="U1636" s="364"/>
      <c r="V1636" s="364"/>
      <c r="W1636" s="140"/>
      <c r="X1636" s="207">
        <f t="shared" si="315"/>
        <v>0</v>
      </c>
    </row>
    <row r="1637" spans="1:24" ht="18.600000000000001" hidden="1" thickBot="1">
      <c r="A1637" s="148">
        <v>690</v>
      </c>
      <c r="B1637" s="51">
        <v>5300</v>
      </c>
      <c r="C1637" s="728" t="s">
        <v>160</v>
      </c>
      <c r="D1637" s="728"/>
      <c r="E1637" s="425">
        <f>SUM(E1638:E1639)</f>
        <v>0</v>
      </c>
      <c r="F1637" s="423">
        <f>SUM(F1638:F1639)</f>
        <v>0</v>
      </c>
      <c r="G1637" s="359">
        <f>SUM(G1638:G1639)</f>
        <v>0</v>
      </c>
      <c r="H1637" s="359">
        <f>SUM(H1638:H1639)</f>
        <v>0</v>
      </c>
      <c r="I1637" s="359">
        <f>SUM(I1638:I1639)</f>
        <v>0</v>
      </c>
      <c r="J1637" s="128" t="str">
        <f t="shared" si="313"/>
        <v/>
      </c>
      <c r="K1637" s="129"/>
      <c r="L1637" s="227">
        <f>SUM(L1638:L1639)</f>
        <v>0</v>
      </c>
      <c r="M1637" s="228">
        <f>SUM(M1638:M1639)</f>
        <v>0</v>
      </c>
      <c r="N1637" s="360">
        <f>SUM(N1638:N1639)</f>
        <v>0</v>
      </c>
      <c r="O1637" s="361">
        <f>SUM(O1638:O1639)</f>
        <v>0</v>
      </c>
      <c r="P1637" s="129"/>
      <c r="Q1637" s="227">
        <f t="shared" ref="Q1637:W1637" si="328">SUM(Q1638:Q1639)</f>
        <v>0</v>
      </c>
      <c r="R1637" s="228">
        <f t="shared" si="328"/>
        <v>0</v>
      </c>
      <c r="S1637" s="228">
        <f t="shared" si="328"/>
        <v>0</v>
      </c>
      <c r="T1637" s="228">
        <f t="shared" si="328"/>
        <v>0</v>
      </c>
      <c r="U1637" s="228">
        <f t="shared" si="328"/>
        <v>0</v>
      </c>
      <c r="V1637" s="228">
        <f t="shared" si="328"/>
        <v>0</v>
      </c>
      <c r="W1637" s="361">
        <f t="shared" si="328"/>
        <v>0</v>
      </c>
      <c r="X1637" s="207">
        <f t="shared" si="315"/>
        <v>0</v>
      </c>
    </row>
    <row r="1638" spans="1:24" ht="18.600000000000001" hidden="1" thickBot="1">
      <c r="A1638" s="148">
        <v>695</v>
      </c>
      <c r="B1638" s="52"/>
      <c r="C1638" s="53">
        <v>5301</v>
      </c>
      <c r="D1638" s="54" t="s">
        <v>695</v>
      </c>
      <c r="E1638" s="426"/>
      <c r="F1638" s="424"/>
      <c r="G1638" s="362"/>
      <c r="H1638" s="362"/>
      <c r="I1638" s="130"/>
      <c r="J1638" s="128" t="str">
        <f t="shared" si="313"/>
        <v/>
      </c>
      <c r="K1638" s="129"/>
      <c r="L1638" s="363"/>
      <c r="M1638" s="364"/>
      <c r="N1638" s="231">
        <f t="shared" si="314"/>
        <v>0</v>
      </c>
      <c r="O1638" s="348">
        <f>L1638+M1638-N1638</f>
        <v>0</v>
      </c>
      <c r="P1638" s="129"/>
      <c r="Q1638" s="363"/>
      <c r="R1638" s="364"/>
      <c r="S1638" s="355">
        <f>+IF(+(L1638+M1638)&gt;=I1638,+M1638,+(+I1638-L1638))</f>
        <v>0</v>
      </c>
      <c r="T1638" s="209">
        <f>Q1638+R1638-S1638</f>
        <v>0</v>
      </c>
      <c r="U1638" s="364"/>
      <c r="V1638" s="364"/>
      <c r="W1638" s="140"/>
      <c r="X1638" s="207">
        <f t="shared" si="315"/>
        <v>0</v>
      </c>
    </row>
    <row r="1639" spans="1:24" ht="18.600000000000001" hidden="1" thickBot="1">
      <c r="A1639" s="147">
        <v>700</v>
      </c>
      <c r="B1639" s="52"/>
      <c r="C1639" s="57">
        <v>5309</v>
      </c>
      <c r="D1639" s="58" t="s">
        <v>161</v>
      </c>
      <c r="E1639" s="426"/>
      <c r="F1639" s="424"/>
      <c r="G1639" s="362"/>
      <c r="H1639" s="362"/>
      <c r="I1639" s="130"/>
      <c r="J1639" s="128" t="str">
        <f t="shared" si="313"/>
        <v/>
      </c>
      <c r="K1639" s="129"/>
      <c r="L1639" s="363"/>
      <c r="M1639" s="364"/>
      <c r="N1639" s="231">
        <f t="shared" si="314"/>
        <v>0</v>
      </c>
      <c r="O1639" s="348">
        <f>L1639+M1639-N1639</f>
        <v>0</v>
      </c>
      <c r="P1639" s="129"/>
      <c r="Q1639" s="363"/>
      <c r="R1639" s="364"/>
      <c r="S1639" s="355">
        <f>+IF(+(L1639+M1639)&gt;=I1639,+M1639,+(+I1639-L1639))</f>
        <v>0</v>
      </c>
      <c r="T1639" s="209">
        <f>Q1639+R1639-S1639</f>
        <v>0</v>
      </c>
      <c r="U1639" s="364"/>
      <c r="V1639" s="364"/>
      <c r="W1639" s="140"/>
      <c r="X1639" s="207">
        <f t="shared" si="315"/>
        <v>0</v>
      </c>
    </row>
    <row r="1640" spans="1:24" ht="18.600000000000001" hidden="1" thickBot="1">
      <c r="A1640" s="147">
        <v>710</v>
      </c>
      <c r="B1640" s="51">
        <v>5400</v>
      </c>
      <c r="C1640" s="729" t="s">
        <v>252</v>
      </c>
      <c r="D1640" s="729"/>
      <c r="E1640" s="425"/>
      <c r="F1640" s="422"/>
      <c r="G1640" s="356"/>
      <c r="H1640" s="356"/>
      <c r="I1640" s="130"/>
      <c r="J1640" s="128" t="str">
        <f t="shared" si="313"/>
        <v/>
      </c>
      <c r="K1640" s="129"/>
      <c r="L1640" s="357"/>
      <c r="M1640" s="358"/>
      <c r="N1640" s="228">
        <f t="shared" si="314"/>
        <v>0</v>
      </c>
      <c r="O1640" s="348">
        <f>L1640+M1640-N1640</f>
        <v>0</v>
      </c>
      <c r="P1640" s="129"/>
      <c r="Q1640" s="357"/>
      <c r="R1640" s="358"/>
      <c r="S1640" s="355">
        <f>+IF(+(L1640+M1640)&gt;=I1640,+M1640,+(+I1640-L1640))</f>
        <v>0</v>
      </c>
      <c r="T1640" s="209">
        <f>Q1640+R1640-S1640</f>
        <v>0</v>
      </c>
      <c r="U1640" s="358"/>
      <c r="V1640" s="358"/>
      <c r="W1640" s="140"/>
      <c r="X1640" s="207">
        <f t="shared" si="315"/>
        <v>0</v>
      </c>
    </row>
    <row r="1641" spans="1:24" ht="18.600000000000001" hidden="1" thickBot="1">
      <c r="A1641" s="148">
        <v>715</v>
      </c>
      <c r="B1641" s="10">
        <v>5500</v>
      </c>
      <c r="C1641" s="730" t="s">
        <v>253</v>
      </c>
      <c r="D1641" s="730"/>
      <c r="E1641" s="381">
        <f>SUM(E1642:E1645)</f>
        <v>0</v>
      </c>
      <c r="F1641" s="211">
        <f>SUM(F1642:F1645)</f>
        <v>0</v>
      </c>
      <c r="G1641" s="137">
        <f>SUM(G1642:G1645)</f>
        <v>0</v>
      </c>
      <c r="H1641" s="137">
        <f>SUM(H1642:H1645)</f>
        <v>0</v>
      </c>
      <c r="I1641" s="137">
        <f>SUM(I1642:I1645)</f>
        <v>0</v>
      </c>
      <c r="J1641" s="128" t="str">
        <f t="shared" si="313"/>
        <v/>
      </c>
      <c r="K1641" s="129"/>
      <c r="L1641" s="212">
        <f>SUM(L1642:L1645)</f>
        <v>0</v>
      </c>
      <c r="M1641" s="213">
        <f>SUM(M1642:M1645)</f>
        <v>0</v>
      </c>
      <c r="N1641" s="350">
        <f>SUM(N1642:N1645)</f>
        <v>0</v>
      </c>
      <c r="O1641" s="351">
        <f>SUM(O1642:O1645)</f>
        <v>0</v>
      </c>
      <c r="P1641" s="129"/>
      <c r="Q1641" s="212">
        <f t="shared" ref="Q1641:W1641" si="329">SUM(Q1642:Q1645)</f>
        <v>0</v>
      </c>
      <c r="R1641" s="213">
        <f t="shared" si="329"/>
        <v>0</v>
      </c>
      <c r="S1641" s="213">
        <f t="shared" si="329"/>
        <v>0</v>
      </c>
      <c r="T1641" s="213">
        <f t="shared" si="329"/>
        <v>0</v>
      </c>
      <c r="U1641" s="213">
        <f t="shared" si="329"/>
        <v>0</v>
      </c>
      <c r="V1641" s="213">
        <f t="shared" si="329"/>
        <v>0</v>
      </c>
      <c r="W1641" s="351">
        <f t="shared" si="329"/>
        <v>0</v>
      </c>
      <c r="X1641" s="207">
        <f t="shared" si="315"/>
        <v>0</v>
      </c>
    </row>
    <row r="1642" spans="1:24" ht="18.600000000000001" hidden="1" thickBot="1">
      <c r="A1642" s="148">
        <v>720</v>
      </c>
      <c r="B1642" s="49"/>
      <c r="C1642" s="15">
        <v>5501</v>
      </c>
      <c r="D1642" s="39" t="s">
        <v>254</v>
      </c>
      <c r="E1642" s="378"/>
      <c r="F1642" s="380"/>
      <c r="G1642" s="130"/>
      <c r="H1642" s="130"/>
      <c r="I1642" s="130"/>
      <c r="J1642" s="128" t="str">
        <f t="shared" si="313"/>
        <v/>
      </c>
      <c r="K1642" s="129"/>
      <c r="L1642" s="347"/>
      <c r="M1642" s="139"/>
      <c r="N1642" s="209">
        <f t="shared" si="314"/>
        <v>0</v>
      </c>
      <c r="O1642" s="348">
        <f>L1642+M1642-N1642</f>
        <v>0</v>
      </c>
      <c r="P1642" s="129"/>
      <c r="Q1642" s="347"/>
      <c r="R1642" s="139"/>
      <c r="S1642" s="355">
        <f>+IF(+(L1642+M1642)&gt;=I1642,+M1642,+(+I1642-L1642))</f>
        <v>0</v>
      </c>
      <c r="T1642" s="209">
        <f>Q1642+R1642-S1642</f>
        <v>0</v>
      </c>
      <c r="U1642" s="139"/>
      <c r="V1642" s="139"/>
      <c r="W1642" s="140"/>
      <c r="X1642" s="207">
        <f t="shared" si="315"/>
        <v>0</v>
      </c>
    </row>
    <row r="1643" spans="1:24" ht="18.600000000000001" hidden="1" thickBot="1">
      <c r="A1643" s="148">
        <v>725</v>
      </c>
      <c r="B1643" s="49"/>
      <c r="C1643" s="7">
        <v>5502</v>
      </c>
      <c r="D1643" s="16" t="s">
        <v>255</v>
      </c>
      <c r="E1643" s="378"/>
      <c r="F1643" s="380"/>
      <c r="G1643" s="130"/>
      <c r="H1643" s="130"/>
      <c r="I1643" s="130"/>
      <c r="J1643" s="128" t="str">
        <f t="shared" si="313"/>
        <v/>
      </c>
      <c r="K1643" s="129"/>
      <c r="L1643" s="347"/>
      <c r="M1643" s="139"/>
      <c r="N1643" s="209">
        <f t="shared" si="314"/>
        <v>0</v>
      </c>
      <c r="O1643" s="348">
        <f>L1643+M1643-N1643</f>
        <v>0</v>
      </c>
      <c r="P1643" s="129"/>
      <c r="Q1643" s="347"/>
      <c r="R1643" s="139"/>
      <c r="S1643" s="355">
        <f>+IF(+(L1643+M1643)&gt;=I1643,+M1643,+(+I1643-L1643))</f>
        <v>0</v>
      </c>
      <c r="T1643" s="209">
        <f>Q1643+R1643-S1643</f>
        <v>0</v>
      </c>
      <c r="U1643" s="139"/>
      <c r="V1643" s="139"/>
      <c r="W1643" s="140"/>
      <c r="X1643" s="207">
        <f t="shared" si="315"/>
        <v>0</v>
      </c>
    </row>
    <row r="1644" spans="1:24" ht="18.600000000000001" hidden="1" thickBot="1">
      <c r="A1644" s="148">
        <v>730</v>
      </c>
      <c r="B1644" s="49"/>
      <c r="C1644" s="7">
        <v>5503</v>
      </c>
      <c r="D1644" s="9" t="s">
        <v>256</v>
      </c>
      <c r="E1644" s="378"/>
      <c r="F1644" s="380"/>
      <c r="G1644" s="130"/>
      <c r="H1644" s="130"/>
      <c r="I1644" s="130"/>
      <c r="J1644" s="128" t="str">
        <f t="shared" si="313"/>
        <v/>
      </c>
      <c r="K1644" s="129"/>
      <c r="L1644" s="347"/>
      <c r="M1644" s="139"/>
      <c r="N1644" s="209">
        <f t="shared" si="314"/>
        <v>0</v>
      </c>
      <c r="O1644" s="348">
        <f>L1644+M1644-N1644</f>
        <v>0</v>
      </c>
      <c r="P1644" s="129"/>
      <c r="Q1644" s="347"/>
      <c r="R1644" s="139"/>
      <c r="S1644" s="355">
        <f>+IF(+(L1644+M1644)&gt;=I1644,+M1644,+(+I1644-L1644))</f>
        <v>0</v>
      </c>
      <c r="T1644" s="209">
        <f>Q1644+R1644-S1644</f>
        <v>0</v>
      </c>
      <c r="U1644" s="139"/>
      <c r="V1644" s="139"/>
      <c r="W1644" s="140"/>
      <c r="X1644" s="207">
        <f t="shared" si="315"/>
        <v>0</v>
      </c>
    </row>
    <row r="1645" spans="1:24" ht="18.600000000000001" hidden="1" thickBot="1">
      <c r="A1645" s="148">
        <v>735</v>
      </c>
      <c r="B1645" s="49"/>
      <c r="C1645" s="7">
        <v>5504</v>
      </c>
      <c r="D1645" s="16" t="s">
        <v>257</v>
      </c>
      <c r="E1645" s="378"/>
      <c r="F1645" s="380"/>
      <c r="G1645" s="130"/>
      <c r="H1645" s="130"/>
      <c r="I1645" s="130"/>
      <c r="J1645" s="128" t="str">
        <f t="shared" si="313"/>
        <v/>
      </c>
      <c r="K1645" s="129"/>
      <c r="L1645" s="347"/>
      <c r="M1645" s="139"/>
      <c r="N1645" s="209">
        <f t="shared" si="314"/>
        <v>0</v>
      </c>
      <c r="O1645" s="348">
        <f>L1645+M1645-N1645</f>
        <v>0</v>
      </c>
      <c r="P1645" s="129"/>
      <c r="Q1645" s="347"/>
      <c r="R1645" s="139"/>
      <c r="S1645" s="355">
        <f>+IF(+(L1645+M1645)&gt;=I1645,+M1645,+(+I1645-L1645))</f>
        <v>0</v>
      </c>
      <c r="T1645" s="209">
        <f>Q1645+R1645-S1645</f>
        <v>0</v>
      </c>
      <c r="U1645" s="139"/>
      <c r="V1645" s="139"/>
      <c r="W1645" s="140"/>
      <c r="X1645" s="207">
        <f t="shared" si="315"/>
        <v>0</v>
      </c>
    </row>
    <row r="1646" spans="1:24" ht="18.600000000000001" hidden="1" thickBot="1">
      <c r="A1646" s="148">
        <v>740</v>
      </c>
      <c r="B1646" s="51">
        <v>5700</v>
      </c>
      <c r="C1646" s="731" t="s">
        <v>258</v>
      </c>
      <c r="D1646" s="732"/>
      <c r="E1646" s="425">
        <f>SUM(E1647:E1649)</f>
        <v>0</v>
      </c>
      <c r="F1646" s="423">
        <f>SUM(F1647:F1649)</f>
        <v>0</v>
      </c>
      <c r="G1646" s="359">
        <f>SUM(G1647:G1649)</f>
        <v>0</v>
      </c>
      <c r="H1646" s="359">
        <f>SUM(H1647:H1649)</f>
        <v>0</v>
      </c>
      <c r="I1646" s="359">
        <f>SUM(I1647:I1649)</f>
        <v>0</v>
      </c>
      <c r="J1646" s="128" t="str">
        <f t="shared" si="313"/>
        <v/>
      </c>
      <c r="K1646" s="129"/>
      <c r="L1646" s="227">
        <f>SUM(L1647:L1649)</f>
        <v>0</v>
      </c>
      <c r="M1646" s="228">
        <f>SUM(M1647:M1649)</f>
        <v>0</v>
      </c>
      <c r="N1646" s="360">
        <f>SUM(N1647:N1648)</f>
        <v>0</v>
      </c>
      <c r="O1646" s="361">
        <f>SUM(O1647:O1649)</f>
        <v>0</v>
      </c>
      <c r="P1646" s="129"/>
      <c r="Q1646" s="227">
        <f>SUM(Q1647:Q1649)</f>
        <v>0</v>
      </c>
      <c r="R1646" s="228">
        <f>SUM(R1647:R1649)</f>
        <v>0</v>
      </c>
      <c r="S1646" s="228">
        <f>SUM(S1647:S1649)</f>
        <v>0</v>
      </c>
      <c r="T1646" s="228">
        <f>SUM(T1647:T1649)</f>
        <v>0</v>
      </c>
      <c r="U1646" s="228">
        <f>SUM(U1647:U1649)</f>
        <v>0</v>
      </c>
      <c r="V1646" s="228">
        <f>SUM(V1647:V1648)</f>
        <v>0</v>
      </c>
      <c r="W1646" s="361">
        <f>SUM(W1647:W1649)</f>
        <v>0</v>
      </c>
      <c r="X1646" s="207">
        <f t="shared" si="315"/>
        <v>0</v>
      </c>
    </row>
    <row r="1647" spans="1:24" ht="18.600000000000001" hidden="1" thickBot="1">
      <c r="A1647" s="148">
        <v>745</v>
      </c>
      <c r="B1647" s="52"/>
      <c r="C1647" s="53">
        <v>5701</v>
      </c>
      <c r="D1647" s="54" t="s">
        <v>259</v>
      </c>
      <c r="E1647" s="426"/>
      <c r="F1647" s="424"/>
      <c r="G1647" s="362"/>
      <c r="H1647" s="362"/>
      <c r="I1647" s="130"/>
      <c r="J1647" s="128" t="str">
        <f t="shared" si="313"/>
        <v/>
      </c>
      <c r="K1647" s="129"/>
      <c r="L1647" s="363"/>
      <c r="M1647" s="364"/>
      <c r="N1647" s="231">
        <f t="shared" si="314"/>
        <v>0</v>
      </c>
      <c r="O1647" s="348">
        <f>L1647+M1647-N1647</f>
        <v>0</v>
      </c>
      <c r="P1647" s="129"/>
      <c r="Q1647" s="363"/>
      <c r="R1647" s="364"/>
      <c r="S1647" s="355">
        <f>+IF(+(L1647+M1647)&gt;=I1647,+M1647,+(+I1647-L1647))</f>
        <v>0</v>
      </c>
      <c r="T1647" s="209">
        <f>Q1647+R1647-S1647</f>
        <v>0</v>
      </c>
      <c r="U1647" s="364"/>
      <c r="V1647" s="364"/>
      <c r="W1647" s="140"/>
      <c r="X1647" s="207">
        <f t="shared" si="315"/>
        <v>0</v>
      </c>
    </row>
    <row r="1648" spans="1:24" ht="18.600000000000001" hidden="1" thickBot="1">
      <c r="A1648" s="147">
        <v>750</v>
      </c>
      <c r="B1648" s="52"/>
      <c r="C1648" s="57">
        <v>5702</v>
      </c>
      <c r="D1648" s="58" t="s">
        <v>260</v>
      </c>
      <c r="E1648" s="426"/>
      <c r="F1648" s="424"/>
      <c r="G1648" s="362"/>
      <c r="H1648" s="362"/>
      <c r="I1648" s="130"/>
      <c r="J1648" s="128" t="str">
        <f t="shared" si="313"/>
        <v/>
      </c>
      <c r="K1648" s="129"/>
      <c r="L1648" s="363"/>
      <c r="M1648" s="364"/>
      <c r="N1648" s="231">
        <f t="shared" si="314"/>
        <v>0</v>
      </c>
      <c r="O1648" s="348">
        <f>L1648+M1648-N1648</f>
        <v>0</v>
      </c>
      <c r="P1648" s="129"/>
      <c r="Q1648" s="363"/>
      <c r="R1648" s="364"/>
      <c r="S1648" s="355">
        <f>+IF(+(L1648+M1648)&gt;=I1648,+M1648,+(+I1648-L1648))</f>
        <v>0</v>
      </c>
      <c r="T1648" s="209">
        <f>Q1648+R1648-S1648</f>
        <v>0</v>
      </c>
      <c r="U1648" s="364"/>
      <c r="V1648" s="364"/>
      <c r="W1648" s="140"/>
      <c r="X1648" s="207">
        <f t="shared" si="315"/>
        <v>0</v>
      </c>
    </row>
    <row r="1649" spans="1:24" ht="18.600000000000001" hidden="1" thickBot="1">
      <c r="A1649" s="148">
        <v>755</v>
      </c>
      <c r="B1649" s="6"/>
      <c r="C1649" s="59">
        <v>4071</v>
      </c>
      <c r="D1649" s="402" t="s">
        <v>261</v>
      </c>
      <c r="E1649" s="378"/>
      <c r="F1649" s="390"/>
      <c r="G1649" s="162"/>
      <c r="H1649" s="162"/>
      <c r="I1649" s="130"/>
      <c r="J1649" s="128" t="str">
        <f t="shared" si="313"/>
        <v/>
      </c>
      <c r="K1649" s="129"/>
      <c r="L1649" s="233"/>
      <c r="M1649" s="215"/>
      <c r="N1649" s="215"/>
      <c r="O1649" s="365"/>
      <c r="P1649" s="129"/>
      <c r="Q1649" s="210"/>
      <c r="R1649" s="215"/>
      <c r="S1649" s="215"/>
      <c r="T1649" s="215"/>
      <c r="U1649" s="215"/>
      <c r="V1649" s="215"/>
      <c r="W1649" s="349"/>
      <c r="X1649" s="207">
        <f t="shared" si="315"/>
        <v>0</v>
      </c>
    </row>
    <row r="1650" spans="1:24" ht="36" hidden="1" customHeight="1">
      <c r="A1650" s="148">
        <v>760</v>
      </c>
      <c r="B1650" s="49"/>
      <c r="C1650" s="60"/>
      <c r="D1650" s="235"/>
      <c r="E1650" s="134"/>
      <c r="F1650" s="134"/>
      <c r="G1650" s="134"/>
      <c r="H1650" s="134"/>
      <c r="I1650" s="135"/>
      <c r="J1650" s="128" t="str">
        <f t="shared" si="313"/>
        <v/>
      </c>
      <c r="K1650" s="129"/>
      <c r="L1650" s="366"/>
      <c r="M1650" s="367"/>
      <c r="N1650" s="222"/>
      <c r="O1650" s="223"/>
      <c r="P1650" s="129"/>
      <c r="Q1650" s="366"/>
      <c r="R1650" s="367"/>
      <c r="S1650" s="222"/>
      <c r="T1650" s="222"/>
      <c r="U1650" s="367"/>
      <c r="V1650" s="222"/>
      <c r="W1650" s="223"/>
      <c r="X1650" s="223"/>
    </row>
    <row r="1651" spans="1:24" ht="18.600000000000001" hidden="1" thickBot="1">
      <c r="A1651" s="147">
        <v>765</v>
      </c>
      <c r="B1651" s="368">
        <v>98</v>
      </c>
      <c r="C1651" s="733" t="s">
        <v>262</v>
      </c>
      <c r="D1651" s="734"/>
      <c r="E1651" s="381"/>
      <c r="F1651" s="384"/>
      <c r="G1651" s="143"/>
      <c r="H1651" s="143"/>
      <c r="I1651" s="130"/>
      <c r="J1651" s="128" t="str">
        <f t="shared" si="313"/>
        <v/>
      </c>
      <c r="K1651" s="129"/>
      <c r="L1651" s="354"/>
      <c r="M1651" s="141"/>
      <c r="N1651" s="213">
        <f t="shared" si="314"/>
        <v>0</v>
      </c>
      <c r="O1651" s="348">
        <f>L1651+M1651-N1651</f>
        <v>0</v>
      </c>
      <c r="P1651" s="129"/>
      <c r="Q1651" s="354"/>
      <c r="R1651" s="141"/>
      <c r="S1651" s="355">
        <f>+IF(+(L1651+M1651)&gt;=I1651,+M1651,+(+I1651-L1651))</f>
        <v>0</v>
      </c>
      <c r="T1651" s="209">
        <f>Q1651+R1651-S1651</f>
        <v>0</v>
      </c>
      <c r="U1651" s="141"/>
      <c r="V1651" s="141"/>
      <c r="W1651" s="140"/>
      <c r="X1651" s="207">
        <f t="shared" si="315"/>
        <v>0</v>
      </c>
    </row>
    <row r="1652" spans="1:24" ht="16.8" hidden="1" thickBot="1">
      <c r="A1652" s="147">
        <v>775</v>
      </c>
      <c r="B1652" s="61"/>
      <c r="C1652" s="237" t="s">
        <v>263</v>
      </c>
      <c r="D1652" s="238"/>
      <c r="E1652" s="314"/>
      <c r="F1652" s="314"/>
      <c r="G1652" s="314"/>
      <c r="H1652" s="314"/>
      <c r="I1652" s="239"/>
      <c r="J1652" s="128" t="str">
        <f t="shared" si="313"/>
        <v/>
      </c>
      <c r="K1652" s="129"/>
      <c r="L1652" s="240"/>
      <c r="M1652" s="241"/>
      <c r="N1652" s="241"/>
      <c r="O1652" s="242"/>
      <c r="P1652" s="129"/>
      <c r="Q1652" s="240"/>
      <c r="R1652" s="241"/>
      <c r="S1652" s="241"/>
      <c r="T1652" s="241"/>
      <c r="U1652" s="241"/>
      <c r="V1652" s="241"/>
      <c r="W1652" s="242"/>
      <c r="X1652" s="242"/>
    </row>
    <row r="1653" spans="1:24" ht="16.8" hidden="1" thickBot="1">
      <c r="A1653" s="148">
        <v>780</v>
      </c>
      <c r="B1653" s="61"/>
      <c r="C1653" s="243" t="s">
        <v>264</v>
      </c>
      <c r="D1653" s="235"/>
      <c r="E1653" s="302"/>
      <c r="F1653" s="302"/>
      <c r="G1653" s="302"/>
      <c r="H1653" s="302"/>
      <c r="I1653" s="200"/>
      <c r="J1653" s="128" t="str">
        <f t="shared" si="313"/>
        <v/>
      </c>
      <c r="K1653" s="129"/>
      <c r="L1653" s="244"/>
      <c r="M1653" s="245"/>
      <c r="N1653" s="245"/>
      <c r="O1653" s="246"/>
      <c r="P1653" s="129"/>
      <c r="Q1653" s="244"/>
      <c r="R1653" s="245"/>
      <c r="S1653" s="245"/>
      <c r="T1653" s="245"/>
      <c r="U1653" s="245"/>
      <c r="V1653" s="245"/>
      <c r="W1653" s="246"/>
      <c r="X1653" s="246"/>
    </row>
    <row r="1654" spans="1:24" ht="16.8" hidden="1" thickBot="1">
      <c r="A1654" s="148">
        <v>785</v>
      </c>
      <c r="B1654" s="62"/>
      <c r="C1654" s="247" t="s">
        <v>265</v>
      </c>
      <c r="D1654" s="248"/>
      <c r="E1654" s="315"/>
      <c r="F1654" s="315"/>
      <c r="G1654" s="315"/>
      <c r="H1654" s="315"/>
      <c r="I1654" s="202"/>
      <c r="J1654" s="128" t="str">
        <f t="shared" si="313"/>
        <v/>
      </c>
      <c r="K1654" s="129"/>
      <c r="L1654" s="249"/>
      <c r="M1654" s="250"/>
      <c r="N1654" s="250"/>
      <c r="O1654" s="251"/>
      <c r="P1654" s="129"/>
      <c r="Q1654" s="249"/>
      <c r="R1654" s="250"/>
      <c r="S1654" s="250"/>
      <c r="T1654" s="250"/>
      <c r="U1654" s="250"/>
      <c r="V1654" s="250"/>
      <c r="W1654" s="251"/>
      <c r="X1654" s="251"/>
    </row>
    <row r="1655" spans="1:24" ht="18.600000000000001" thickBot="1">
      <c r="A1655" s="148">
        <v>790</v>
      </c>
      <c r="B1655" s="63"/>
      <c r="C1655" s="32" t="s">
        <v>484</v>
      </c>
      <c r="D1655" s="64" t="s">
        <v>266</v>
      </c>
      <c r="E1655" s="165">
        <f>SUM(E1543,E1546,E1552,E1558,E1559,E1577,E1581,E1587,E1590,E1591,E1592,E1593,E1594,E1601,E1608,E1609,E1610,E1611,E1618,E1622,E1623,E1624,E1625,E1628,E1629,E1637,E1640,E1641,E1646)+E1651</f>
        <v>0</v>
      </c>
      <c r="F1655" s="165">
        <f>SUM(F1543,F1546,F1552,F1558,F1559,F1577,F1581,F1587,F1590,F1591,F1592,F1593,F1594,F1601,F1608,F1609,F1610,F1611,F1618,F1622,F1623,F1624,F1625,F1628,F1629,F1637,F1640,F1641,F1646)+F1651</f>
        <v>34300</v>
      </c>
      <c r="G1655" s="165">
        <f>SUM(G1543,G1546,G1552,G1558,G1559,G1577,G1581,G1587,G1590,G1591,G1592,G1593,G1594,G1601,G1608,G1609,G1610,G1611,G1618,G1622,G1623,G1624,G1625,G1628,G1629,G1637,G1640,G1641,G1646)+G1651</f>
        <v>33300</v>
      </c>
      <c r="H1655" s="165">
        <f>SUM(H1543,H1546,H1552,H1558,H1559,H1577,H1581,H1587,H1590,H1591,H1592,H1593,H1594,H1601,H1608,H1609,H1610,H1611,H1618,H1622,H1623,H1624,H1625,H1628,H1629,H1637,H1640,H1641,H1646)+H1651</f>
        <v>34300</v>
      </c>
      <c r="I1655" s="165">
        <f>SUM(I1543,I1546,I1552,I1558,I1559,I1577,I1581,I1587,I1590,I1591,I1592,I1593,I1594,I1601,I1608,I1609,I1610,I1611,I1618,I1622,I1623,I1624,I1625,I1628,I1629,I1637,I1640,I1641,I1646)+I1651</f>
        <v>35300</v>
      </c>
      <c r="J1655" s="128">
        <f t="shared" si="313"/>
        <v>1</v>
      </c>
      <c r="K1655" s="369" t="str">
        <f>LEFT(C1540,1)</f>
        <v/>
      </c>
      <c r="L1655" s="165">
        <f>SUM(L1543,L1546,L1552,L1558,L1559,L1577,L1581,L1587,L1590,L1591,L1592,L1593,L1594,L1601,L1608,L1609,L1610,L1611,L1618,L1622,L1623,L1624,L1625,L1628,L1629,L1637,L1640,L1641,L1646)+L1651</f>
        <v>0</v>
      </c>
      <c r="M1655" s="165">
        <f>SUM(M1543,M1546,M1552,M1558,M1559,M1577,M1581,M1587,M1590,M1591,M1592,M1593,M1594,M1601,M1608,M1609,M1610,M1611,M1618,M1622,M1623,M1624,M1625,M1628,M1629,M1637,M1640,M1641,M1646)+M1651</f>
        <v>0</v>
      </c>
      <c r="N1655" s="165">
        <f>SUM(N1543,N1546,N1552,N1558,N1559,N1577,N1581,N1587,N1590,N1591,N1592,N1593,N1594,N1601,N1608,N1609,N1610,N1611,N1618,N1622,N1623,N1624,N1625,N1628,N1629,N1637,N1640,N1641,N1646)+N1651</f>
        <v>35300</v>
      </c>
      <c r="O1655" s="165">
        <f>SUM(O1543,O1546,O1552,O1558,O1559,O1577,O1581,O1587,O1590,O1591,O1592,O1593,O1594,O1601,O1608,O1609,O1610,O1611,O1618,O1622,O1623,O1624,O1625,O1628,O1629,O1637,O1640,O1641,O1646)+O1651</f>
        <v>-35300</v>
      </c>
      <c r="P1655" s="103"/>
      <c r="Q1655" s="165">
        <f t="shared" ref="Q1655:V1655" si="330">SUM(Q1543,Q1546,Q1552,Q1558,Q1559,Q1577,Q1581,Q1587,Q1590,Q1591,Q1592,Q1593,Q1594,Q1601,Q1608,Q1609,Q1610,Q1611,Q1618,Q1622,Q1623,Q1624,Q1625,Q1628,Q1629,Q1637,Q1640,Q1641,Q1646)+Q1651</f>
        <v>0</v>
      </c>
      <c r="R1655" s="165">
        <f t="shared" si="330"/>
        <v>0</v>
      </c>
      <c r="S1655" s="165">
        <f t="shared" si="330"/>
        <v>24000</v>
      </c>
      <c r="T1655" s="165">
        <f t="shared" si="330"/>
        <v>-24000</v>
      </c>
      <c r="U1655" s="165">
        <f t="shared" si="330"/>
        <v>0</v>
      </c>
      <c r="V1655" s="165">
        <f t="shared" si="330"/>
        <v>0</v>
      </c>
      <c r="W1655" s="165">
        <f>SUM(W1543,W1546,W1552,W1558,W1559,W1577,W1581,W1587,W1590,W1591,W1592,W1593,W1594,W1601,W1608,W1609,W1610,W1611,W1618,W1622,W1623,W1624,W1625,W1628,W1629,W1637,W1640,W1641,W1646)+W1651</f>
        <v>0</v>
      </c>
      <c r="X1655" s="207">
        <f>T1655-U1655-V1655-W1655</f>
        <v>-24000</v>
      </c>
    </row>
    <row r="1656" spans="1:24">
      <c r="A1656" s="148">
        <v>795</v>
      </c>
      <c r="B1656" s="617" t="s">
        <v>809</v>
      </c>
      <c r="C1656" s="65"/>
      <c r="H1656" s="96"/>
      <c r="I1656" s="100"/>
      <c r="J1656" s="102">
        <f>J1655</f>
        <v>1</v>
      </c>
      <c r="P1656" s="321"/>
      <c r="X1656" s="321"/>
    </row>
    <row r="1657" spans="1:24">
      <c r="A1657" s="147">
        <v>805</v>
      </c>
      <c r="B1657" s="311"/>
      <c r="C1657" s="311"/>
      <c r="D1657" s="312"/>
      <c r="E1657" s="311"/>
      <c r="F1657" s="311"/>
      <c r="G1657" s="311"/>
      <c r="H1657" s="311"/>
      <c r="I1657" s="313"/>
      <c r="J1657" s="102">
        <f>J1655</f>
        <v>1</v>
      </c>
      <c r="L1657" s="311"/>
      <c r="M1657" s="311"/>
      <c r="N1657" s="313"/>
      <c r="O1657" s="313"/>
      <c r="P1657" s="313"/>
      <c r="Q1657" s="311"/>
      <c r="R1657" s="311"/>
      <c r="S1657" s="313"/>
      <c r="T1657" s="313"/>
      <c r="U1657" s="311"/>
      <c r="V1657" s="313"/>
      <c r="W1657" s="313"/>
      <c r="X1657" s="313"/>
    </row>
    <row r="1658" spans="1:24">
      <c r="A1658" s="148">
        <v>810</v>
      </c>
      <c r="E1658" s="167"/>
      <c r="F1658" s="167"/>
      <c r="G1658" s="167"/>
      <c r="H1658" s="167"/>
      <c r="I1658" s="173"/>
      <c r="J1658" s="102">
        <f>(IF($E1788&lt;&gt;0,$J$2,IF($I1788&lt;&gt;0,$J$2,"")))</f>
        <v>1</v>
      </c>
      <c r="L1658" s="167"/>
      <c r="M1658" s="167"/>
      <c r="N1658" s="173"/>
      <c r="O1658" s="173"/>
      <c r="P1658" s="173"/>
      <c r="Q1658" s="167"/>
      <c r="R1658" s="167"/>
      <c r="S1658" s="173"/>
      <c r="T1658" s="173"/>
      <c r="U1658" s="167"/>
      <c r="V1658" s="173"/>
      <c r="W1658" s="173"/>
      <c r="X1658" s="321"/>
    </row>
    <row r="1659" spans="1:24">
      <c r="A1659" s="148">
        <v>815</v>
      </c>
      <c r="C1659" s="108"/>
      <c r="D1659" s="109"/>
      <c r="E1659" s="167"/>
      <c r="F1659" s="167"/>
      <c r="G1659" s="167"/>
      <c r="H1659" s="167"/>
      <c r="I1659" s="173"/>
      <c r="J1659" s="102">
        <f>(IF($E1788&lt;&gt;0,$J$2,IF($I1788&lt;&gt;0,$J$2,"")))</f>
        <v>1</v>
      </c>
      <c r="L1659" s="167"/>
      <c r="M1659" s="167"/>
      <c r="N1659" s="173"/>
      <c r="O1659" s="173"/>
      <c r="P1659" s="173"/>
      <c r="Q1659" s="167"/>
      <c r="R1659" s="167"/>
      <c r="S1659" s="173"/>
      <c r="T1659" s="173"/>
      <c r="U1659" s="167"/>
      <c r="V1659" s="173"/>
      <c r="W1659" s="173"/>
      <c r="X1659" s="321"/>
    </row>
    <row r="1660" spans="1:24">
      <c r="A1660" s="154">
        <v>525</v>
      </c>
      <c r="B1660" s="750" t="str">
        <f>$B$7</f>
        <v>ПРОГНОЗА ЗА ПЕРИОДА 2015-2017 г. НА ПОСТЪПЛЕНИЯТА ОТ МЕСТНИ ПРИХОДИ  И НА РАЗХОДИТЕ ЗА МЕСТНИ ДЕЙНОСТИ</v>
      </c>
      <c r="C1660" s="751"/>
      <c r="D1660" s="751"/>
      <c r="E1660" s="167"/>
      <c r="F1660" s="167"/>
      <c r="G1660" s="167"/>
      <c r="H1660" s="167"/>
      <c r="I1660" s="173"/>
      <c r="J1660" s="102">
        <f>(IF($E1788&lt;&gt;0,$J$2,IF($I1788&lt;&gt;0,$J$2,"")))</f>
        <v>1</v>
      </c>
      <c r="L1660" s="167"/>
      <c r="M1660" s="167"/>
      <c r="N1660" s="173"/>
      <c r="O1660" s="173"/>
      <c r="P1660" s="173"/>
      <c r="Q1660" s="167"/>
      <c r="R1660" s="167"/>
      <c r="S1660" s="173"/>
      <c r="T1660" s="173"/>
      <c r="U1660" s="167"/>
      <c r="V1660" s="173"/>
      <c r="W1660" s="173"/>
      <c r="X1660" s="321"/>
    </row>
    <row r="1661" spans="1:24">
      <c r="A1661" s="147">
        <v>820</v>
      </c>
      <c r="C1661" s="108"/>
      <c r="D1661" s="109"/>
      <c r="E1661" s="168" t="s">
        <v>1663</v>
      </c>
      <c r="F1661" s="168" t="s">
        <v>770</v>
      </c>
      <c r="G1661" s="167"/>
      <c r="H1661" s="167"/>
      <c r="I1661" s="173"/>
      <c r="J1661" s="102">
        <f>(IF($E1788&lt;&gt;0,$J$2,IF($I1788&lt;&gt;0,$J$2,"")))</f>
        <v>1</v>
      </c>
      <c r="L1661" s="167"/>
      <c r="M1661" s="167"/>
      <c r="N1661" s="173"/>
      <c r="O1661" s="173"/>
      <c r="P1661" s="173"/>
      <c r="Q1661" s="167"/>
      <c r="R1661" s="167"/>
      <c r="S1661" s="173"/>
      <c r="T1661" s="173"/>
      <c r="U1661" s="167"/>
      <c r="V1661" s="173"/>
      <c r="W1661" s="173"/>
      <c r="X1661" s="321"/>
    </row>
    <row r="1662" spans="1:24">
      <c r="A1662" s="148">
        <v>821</v>
      </c>
      <c r="B1662" s="752" t="str">
        <f>$B$9</f>
        <v xml:space="preserve">       ОБЩИНА  МАДЖАРОВО</v>
      </c>
      <c r="C1662" s="751"/>
      <c r="D1662" s="751"/>
      <c r="E1662" s="169">
        <f>$E$9</f>
        <v>41640</v>
      </c>
      <c r="F1662" s="170">
        <f>$F$9</f>
        <v>43100</v>
      </c>
      <c r="G1662" s="167"/>
      <c r="H1662" s="167"/>
      <c r="I1662" s="173"/>
      <c r="J1662" s="102">
        <f>(IF($E1788&lt;&gt;0,$J$2,IF($I1788&lt;&gt;0,$J$2,"")))</f>
        <v>1</v>
      </c>
      <c r="L1662" s="167"/>
      <c r="M1662" s="167"/>
      <c r="N1662" s="173"/>
      <c r="O1662" s="173"/>
      <c r="P1662" s="173"/>
      <c r="Q1662" s="167"/>
      <c r="R1662" s="167"/>
      <c r="S1662" s="173"/>
      <c r="T1662" s="173"/>
      <c r="U1662" s="167"/>
      <c r="V1662" s="173"/>
      <c r="W1662" s="173"/>
      <c r="X1662" s="321"/>
    </row>
    <row r="1663" spans="1:24">
      <c r="A1663" s="148">
        <v>822</v>
      </c>
      <c r="B1663" s="111" t="str">
        <f>$B$10</f>
        <v>(наименование на разпоредителя с бюджет)</v>
      </c>
      <c r="E1663" s="167"/>
      <c r="F1663" s="171">
        <f>$F$10</f>
        <v>2017</v>
      </c>
      <c r="G1663" s="167"/>
      <c r="H1663" s="167"/>
      <c r="I1663" s="173"/>
      <c r="J1663" s="102">
        <f>(IF($E1788&lt;&gt;0,$J$2,IF($I1788&lt;&gt;0,$J$2,"")))</f>
        <v>1</v>
      </c>
      <c r="L1663" s="167"/>
      <c r="M1663" s="167"/>
      <c r="N1663" s="173"/>
      <c r="O1663" s="173"/>
      <c r="P1663" s="173"/>
      <c r="Q1663" s="167"/>
      <c r="R1663" s="167"/>
      <c r="S1663" s="173"/>
      <c r="T1663" s="173"/>
      <c r="U1663" s="167"/>
      <c r="V1663" s="173"/>
      <c r="W1663" s="173"/>
      <c r="X1663" s="321"/>
    </row>
    <row r="1664" spans="1:24" ht="16.2" thickBot="1">
      <c r="A1664" s="148">
        <v>823</v>
      </c>
      <c r="B1664" s="111"/>
      <c r="E1664" s="172"/>
      <c r="F1664" s="167"/>
      <c r="G1664" s="167"/>
      <c r="H1664" s="167"/>
      <c r="I1664" s="173"/>
      <c r="J1664" s="102">
        <f>(IF($E1788&lt;&gt;0,$J$2,IF($I1788&lt;&gt;0,$J$2,"")))</f>
        <v>1</v>
      </c>
      <c r="L1664" s="167"/>
      <c r="M1664" s="167"/>
      <c r="N1664" s="173"/>
      <c r="O1664" s="173"/>
      <c r="P1664" s="173"/>
      <c r="Q1664" s="167"/>
      <c r="R1664" s="167"/>
      <c r="S1664" s="173"/>
      <c r="T1664" s="173"/>
      <c r="U1664" s="167"/>
      <c r="V1664" s="173"/>
      <c r="W1664" s="173"/>
      <c r="X1664" s="321"/>
    </row>
    <row r="1665" spans="1:24" ht="16.8" thickTop="1" thickBot="1">
      <c r="A1665" s="148">
        <v>825</v>
      </c>
      <c r="B1665" s="752" t="str">
        <f>$B$12</f>
        <v>Маджарово</v>
      </c>
      <c r="C1665" s="751"/>
      <c r="D1665" s="751"/>
      <c r="E1665" s="167" t="s">
        <v>1664</v>
      </c>
      <c r="F1665" s="174" t="str">
        <f>$F$12</f>
        <v>7604</v>
      </c>
      <c r="G1665" s="167"/>
      <c r="H1665" s="167"/>
      <c r="I1665" s="173"/>
      <c r="J1665" s="102">
        <f>(IF($E1788&lt;&gt;0,$J$2,IF($I1788&lt;&gt;0,$J$2,"")))</f>
        <v>1</v>
      </c>
      <c r="L1665" s="167"/>
      <c r="M1665" s="167"/>
      <c r="N1665" s="173"/>
      <c r="O1665" s="173"/>
      <c r="P1665" s="173"/>
      <c r="Q1665" s="167"/>
      <c r="R1665" s="167"/>
      <c r="S1665" s="173"/>
      <c r="T1665" s="173"/>
      <c r="U1665" s="167"/>
      <c r="V1665" s="173"/>
      <c r="W1665" s="173"/>
      <c r="X1665" s="321"/>
    </row>
    <row r="1666" spans="1:24" ht="16.2" thickTop="1">
      <c r="A1666" s="148"/>
      <c r="B1666" s="111" t="str">
        <f>$B$13</f>
        <v>(наименование на първостепенния разпоредител с бюджет)</v>
      </c>
      <c r="E1666" s="172" t="s">
        <v>1665</v>
      </c>
      <c r="F1666" s="167"/>
      <c r="G1666" s="167"/>
      <c r="H1666" s="167"/>
      <c r="I1666" s="173"/>
      <c r="J1666" s="102">
        <f>(IF($E1788&lt;&gt;0,$J$2,IF($I1788&lt;&gt;0,$J$2,"")))</f>
        <v>1</v>
      </c>
      <c r="L1666" s="167"/>
      <c r="M1666" s="167"/>
      <c r="N1666" s="173"/>
      <c r="O1666" s="173"/>
      <c r="P1666" s="173"/>
      <c r="Q1666" s="167"/>
      <c r="R1666" s="167"/>
      <c r="S1666" s="173"/>
      <c r="T1666" s="173"/>
      <c r="U1666" s="167"/>
      <c r="V1666" s="173"/>
      <c r="W1666" s="173"/>
      <c r="X1666" s="321"/>
    </row>
    <row r="1667" spans="1:24">
      <c r="A1667" s="148"/>
      <c r="B1667" s="111"/>
      <c r="D1667" s="166"/>
      <c r="E1667" s="166"/>
      <c r="F1667" s="166"/>
      <c r="G1667" s="166"/>
      <c r="H1667" s="166"/>
      <c r="I1667" s="302"/>
      <c r="J1667" s="102">
        <f>(IF($E1788&lt;&gt;0,$J$2,IF($I1788&lt;&gt;0,$J$2,"")))</f>
        <v>1</v>
      </c>
      <c r="L1667" s="167"/>
      <c r="M1667" s="167"/>
      <c r="N1667" s="173"/>
      <c r="O1667" s="173"/>
      <c r="P1667" s="173"/>
      <c r="Q1667" s="167"/>
      <c r="R1667" s="167"/>
      <c r="S1667" s="173"/>
      <c r="T1667" s="173"/>
      <c r="U1667" s="167"/>
      <c r="V1667" s="173"/>
      <c r="W1667" s="173"/>
      <c r="X1667" s="321"/>
    </row>
    <row r="1668" spans="1:24" ht="16.8" thickBot="1">
      <c r="A1668" s="148"/>
      <c r="C1668" s="108"/>
      <c r="D1668" s="109"/>
      <c r="E1668" s="167"/>
      <c r="F1668" s="172"/>
      <c r="G1668" s="172"/>
      <c r="H1668" s="172"/>
      <c r="I1668" s="176" t="s">
        <v>1666</v>
      </c>
      <c r="J1668" s="102">
        <f>(IF($E1788&lt;&gt;0,$J$2,IF($I1788&lt;&gt;0,$J$2,"")))</f>
        <v>1</v>
      </c>
      <c r="L1668" s="175" t="s">
        <v>993</v>
      </c>
      <c r="M1668" s="167"/>
      <c r="N1668" s="173"/>
      <c r="O1668" s="176" t="s">
        <v>1666</v>
      </c>
      <c r="P1668" s="173"/>
      <c r="Q1668" s="175" t="s">
        <v>994</v>
      </c>
      <c r="R1668" s="167"/>
      <c r="S1668" s="173"/>
      <c r="T1668" s="176" t="s">
        <v>1666</v>
      </c>
      <c r="U1668" s="167"/>
      <c r="V1668" s="173"/>
      <c r="W1668" s="176" t="s">
        <v>1666</v>
      </c>
      <c r="X1668" s="321"/>
    </row>
    <row r="1669" spans="1:24" ht="18.600000000000001" thickBot="1">
      <c r="A1669" s="148"/>
      <c r="B1669" s="602"/>
      <c r="C1669" s="316"/>
      <c r="D1669" s="593" t="s">
        <v>806</v>
      </c>
      <c r="E1669" s="642" t="s">
        <v>807</v>
      </c>
      <c r="F1669" s="642" t="s">
        <v>771</v>
      </c>
      <c r="G1669" s="643" t="s">
        <v>772</v>
      </c>
      <c r="H1669" s="664" t="s">
        <v>773</v>
      </c>
      <c r="I1669" s="643" t="s">
        <v>773</v>
      </c>
      <c r="J1669" s="102">
        <f>(IF($E1788&lt;&gt;0,$J$2,IF($I1788&lt;&gt;0,$J$2,"")))</f>
        <v>1</v>
      </c>
      <c r="L1669" s="753" t="s">
        <v>689</v>
      </c>
      <c r="M1669" s="753" t="s">
        <v>690</v>
      </c>
      <c r="N1669" s="743" t="s">
        <v>691</v>
      </c>
      <c r="O1669" s="743" t="s">
        <v>995</v>
      </c>
      <c r="P1669" s="103"/>
      <c r="Q1669" s="743" t="s">
        <v>692</v>
      </c>
      <c r="R1669" s="743" t="s">
        <v>693</v>
      </c>
      <c r="S1669" s="743" t="s">
        <v>715</v>
      </c>
      <c r="T1669" s="743" t="s">
        <v>996</v>
      </c>
      <c r="U1669" s="329" t="s">
        <v>997</v>
      </c>
      <c r="V1669" s="330"/>
      <c r="W1669" s="331"/>
      <c r="X1669" s="726"/>
    </row>
    <row r="1670" spans="1:24" ht="55.95" customHeight="1" thickBot="1">
      <c r="A1670" s="148"/>
      <c r="B1670" s="71" t="s">
        <v>860</v>
      </c>
      <c r="C1670" s="72" t="s">
        <v>1669</v>
      </c>
      <c r="D1670" s="603" t="s">
        <v>301</v>
      </c>
      <c r="E1670" s="644">
        <v>2013</v>
      </c>
      <c r="F1670" s="709">
        <v>2014</v>
      </c>
      <c r="G1670" s="709">
        <v>2015</v>
      </c>
      <c r="H1670" s="709">
        <v>2016</v>
      </c>
      <c r="I1670" s="709">
        <v>2017</v>
      </c>
      <c r="J1670" s="102">
        <f>(IF($E1788&lt;&gt;0,$J$2,IF($I1788&lt;&gt;0,$J$2,"")))</f>
        <v>1</v>
      </c>
      <c r="L1670" s="754"/>
      <c r="M1670" s="755"/>
      <c r="N1670" s="754"/>
      <c r="O1670" s="755"/>
      <c r="P1670" s="103"/>
      <c r="Q1670" s="744"/>
      <c r="R1670" s="744"/>
      <c r="S1670" s="744"/>
      <c r="T1670" s="744"/>
      <c r="U1670" s="332">
        <v>2014</v>
      </c>
      <c r="V1670" s="332">
        <v>2015</v>
      </c>
      <c r="W1670" s="332" t="s">
        <v>1214</v>
      </c>
      <c r="X1670" s="333" t="s">
        <v>998</v>
      </c>
    </row>
    <row r="1671" spans="1:24" ht="69" customHeight="1" thickBot="1">
      <c r="A1671" s="148"/>
      <c r="B1671" s="594"/>
      <c r="C1671" s="316"/>
      <c r="D1671" s="188" t="s">
        <v>487</v>
      </c>
      <c r="E1671" s="189"/>
      <c r="F1671" s="189"/>
      <c r="G1671" s="189"/>
      <c r="H1671" s="189"/>
      <c r="I1671" s="439"/>
      <c r="J1671" s="102">
        <f>(IF($E1788&lt;&gt;0,$J$2,IF($I1788&lt;&gt;0,$J$2,"")))</f>
        <v>1</v>
      </c>
      <c r="L1671" s="190" t="s">
        <v>999</v>
      </c>
      <c r="M1671" s="190" t="s">
        <v>1000</v>
      </c>
      <c r="N1671" s="191" t="s">
        <v>1001</v>
      </c>
      <c r="O1671" s="191" t="s">
        <v>1002</v>
      </c>
      <c r="P1671" s="103"/>
      <c r="Q1671" s="592" t="s">
        <v>1003</v>
      </c>
      <c r="R1671" s="592" t="s">
        <v>1004</v>
      </c>
      <c r="S1671" s="592" t="s">
        <v>1005</v>
      </c>
      <c r="T1671" s="592" t="s">
        <v>1006</v>
      </c>
      <c r="U1671" s="592" t="s">
        <v>269</v>
      </c>
      <c r="V1671" s="592" t="s">
        <v>270</v>
      </c>
      <c r="W1671" s="592" t="s">
        <v>271</v>
      </c>
      <c r="X1671" s="334" t="s">
        <v>272</v>
      </c>
    </row>
    <row r="1672" spans="1:24" ht="121.8">
      <c r="A1672" s="148"/>
      <c r="B1672" s="121"/>
      <c r="C1672" s="655">
        <v>803</v>
      </c>
      <c r="D1672" s="656" t="s">
        <v>804</v>
      </c>
      <c r="E1672" s="285"/>
      <c r="F1672" s="285"/>
      <c r="G1672" s="285"/>
      <c r="H1672" s="285"/>
      <c r="I1672" s="196"/>
      <c r="J1672" s="102">
        <f>(IF($E1788&lt;&gt;0,$J$2,IF($I1788&lt;&gt;0,$J$2,"")))</f>
        <v>1</v>
      </c>
      <c r="L1672" s="335" t="s">
        <v>273</v>
      </c>
      <c r="M1672" s="335" t="s">
        <v>273</v>
      </c>
      <c r="N1672" s="335" t="s">
        <v>274</v>
      </c>
      <c r="O1672" s="335" t="s">
        <v>275</v>
      </c>
      <c r="P1672" s="103"/>
      <c r="Q1672" s="335" t="s">
        <v>273</v>
      </c>
      <c r="R1672" s="335" t="s">
        <v>273</v>
      </c>
      <c r="S1672" s="335" t="s">
        <v>302</v>
      </c>
      <c r="T1672" s="335" t="s">
        <v>277</v>
      </c>
      <c r="U1672" s="335" t="s">
        <v>273</v>
      </c>
      <c r="V1672" s="335" t="s">
        <v>273</v>
      </c>
      <c r="W1672" s="335" t="s">
        <v>273</v>
      </c>
      <c r="X1672" s="199" t="s">
        <v>278</v>
      </c>
    </row>
    <row r="1673" spans="1:24" ht="17.399999999999999">
      <c r="A1673" s="148"/>
      <c r="B1673" s="657"/>
      <c r="C1673" s="122"/>
      <c r="D1673" s="658"/>
      <c r="E1673" s="285"/>
      <c r="F1673" s="285"/>
      <c r="G1673" s="285"/>
      <c r="H1673" s="285"/>
      <c r="I1673" s="196"/>
      <c r="J1673" s="102">
        <f>(IF($E1788&lt;&gt;0,$J$2,IF($I1788&lt;&gt;0,$J$2,"")))</f>
        <v>1</v>
      </c>
      <c r="L1673" s="336"/>
      <c r="M1673" s="336"/>
      <c r="N1673" s="246"/>
      <c r="O1673" s="337"/>
      <c r="P1673" s="103"/>
      <c r="Q1673" s="336"/>
      <c r="R1673" s="336"/>
      <c r="S1673" s="246"/>
      <c r="T1673" s="337"/>
      <c r="U1673" s="336"/>
      <c r="V1673" s="246"/>
      <c r="W1673" s="337"/>
      <c r="X1673" s="338"/>
    </row>
    <row r="1674" spans="1:24" ht="18">
      <c r="A1674" s="148"/>
      <c r="B1674" s="339"/>
      <c r="C1674" s="122"/>
      <c r="D1674" s="659" t="str">
        <f ca="1">IF(ISBLANK(INDIRECT(CONCATENATE("$C",ROW()-2)))=TRUE,"Изберете група",IF(ISERROR(VLOOKUP(INDIRECT(CONCATENATE("$C",ROW()-2)),Groups!$A$1:$B$26,2,FALSE))=TRUE,"НЕВАЛИДЕН КОД НА ГРУПА",VLOOKUP(INDIRECT(CONCATENATE("$C",ROW()-2)),Groups!$A$1:$B$26,2,FALSE)))</f>
        <v>Транспорт и съобщения</v>
      </c>
      <c r="E1674" s="285"/>
      <c r="F1674" s="285"/>
      <c r="G1674" s="285"/>
      <c r="H1674" s="285"/>
      <c r="I1674" s="196"/>
      <c r="J1674" s="102">
        <f>(IF($E1788&lt;&gt;0,$J$2,IF($I1788&lt;&gt;0,$J$2,"")))</f>
        <v>1</v>
      </c>
      <c r="L1674" s="336"/>
      <c r="M1674" s="336"/>
      <c r="N1674" s="246"/>
      <c r="O1674" s="340">
        <f>SUMIF(O1677:O1678,"&lt;0")+SUMIF(O1680:O1684,"&lt;0")+SUMIF(O1686:O1691,"&lt;0")+SUMIF(O1693:O1709,"&lt;0")+SUMIF(O1715:O1719,"&lt;0")+SUMIF(O1721:O1726,"&lt;0")+SUMIF(O1728:O1733,"&lt;0")+SUMIF(O1741:O1742,"&lt;0")+SUMIF(O1745:O1750,"&lt;0")+SUMIF(O1752:O1757,"&lt;0")+SUMIF(O1761,"&lt;0")+SUMIF(O1763:O1769,"&lt;0")+SUMIF(O1771:O1773,"&lt;0")+SUMIF(O1775:O1778,"&lt;0")+SUMIF(O1780:O1781,"&lt;0")+SUMIF(O1784,"&lt;0")</f>
        <v>-204200</v>
      </c>
      <c r="P1674" s="103"/>
      <c r="Q1674" s="336"/>
      <c r="R1674" s="336"/>
      <c r="S1674" s="246"/>
      <c r="T1674" s="340">
        <f>SUMIF(T1677:T1678,"&lt;0")+SUMIF(T1680:T1684,"&lt;0")+SUMIF(T1686:T1691,"&lt;0")+SUMIF(T1693:T1709,"&lt;0")+SUMIF(T1715:T1719,"&lt;0")+SUMIF(T1721:T1726,"&lt;0")+SUMIF(T1728:T1733,"&lt;0")+SUMIF(T1741:T1742,"&lt;0")+SUMIF(T1745:T1750,"&lt;0")+SUMIF(T1752:T1757,"&lt;0")+SUMIF(T1761,"&lt;0")+SUMIF(T1763:T1769,"&lt;0")+SUMIF(T1771:T1773,"&lt;0")+SUMIF(T1775:T1778,"&lt;0")+SUMIF(T1780:T1781,"&lt;0")+SUMIF(T1784,"&lt;0")</f>
        <v>-204200</v>
      </c>
      <c r="U1674" s="336"/>
      <c r="V1674" s="246"/>
      <c r="W1674" s="337"/>
      <c r="X1674" s="201"/>
    </row>
    <row r="1675" spans="1:24" ht="18.600000000000001" thickBot="1">
      <c r="A1675" s="148"/>
      <c r="B1675" s="259"/>
      <c r="C1675" s="122"/>
      <c r="D1675" s="185" t="s">
        <v>805</v>
      </c>
      <c r="E1675" s="285"/>
      <c r="F1675" s="285"/>
      <c r="G1675" s="285"/>
      <c r="H1675" s="285"/>
      <c r="I1675" s="196"/>
      <c r="J1675" s="102">
        <f>(IF($E1788&lt;&gt;0,$J$2,IF($I1788&lt;&gt;0,$J$2,"")))</f>
        <v>1</v>
      </c>
      <c r="L1675" s="336"/>
      <c r="M1675" s="336"/>
      <c r="N1675" s="246"/>
      <c r="O1675" s="337"/>
      <c r="P1675" s="103"/>
      <c r="Q1675" s="336"/>
      <c r="R1675" s="336"/>
      <c r="S1675" s="246"/>
      <c r="T1675" s="337"/>
      <c r="U1675" s="336"/>
      <c r="V1675" s="246"/>
      <c r="W1675" s="337"/>
      <c r="X1675" s="203"/>
    </row>
    <row r="1676" spans="1:24" ht="18.600000000000001" hidden="1" thickBot="1">
      <c r="A1676" s="148"/>
      <c r="B1676" s="34">
        <v>100</v>
      </c>
      <c r="C1676" s="745" t="s">
        <v>489</v>
      </c>
      <c r="D1676" s="746"/>
      <c r="E1676" s="406">
        <f>SUM(E1677:E1678)</f>
        <v>0</v>
      </c>
      <c r="F1676" s="421">
        <f>SUM(F1677:F1678)</f>
        <v>0</v>
      </c>
      <c r="G1676" s="341">
        <f>SUM(G1677:G1678)</f>
        <v>0</v>
      </c>
      <c r="H1676" s="341">
        <f>SUM(H1677:H1678)</f>
        <v>0</v>
      </c>
      <c r="I1676" s="341">
        <f>SUM(I1677:I1678)</f>
        <v>0</v>
      </c>
      <c r="J1676" s="128" t="str">
        <f t="shared" ref="J1676:J1739" si="331">(IF($E1676&lt;&gt;0,$J$2,IF($I1676&lt;&gt;0,$J$2,"")))</f>
        <v/>
      </c>
      <c r="K1676" s="129"/>
      <c r="L1676" s="204">
        <f>SUM(L1677:L1678)</f>
        <v>0</v>
      </c>
      <c r="M1676" s="205">
        <f>SUM(M1677:M1678)</f>
        <v>0</v>
      </c>
      <c r="N1676" s="342">
        <f>SUM(N1677:N1678)</f>
        <v>0</v>
      </c>
      <c r="O1676" s="343">
        <f>SUM(O1677:O1678)</f>
        <v>0</v>
      </c>
      <c r="P1676" s="129"/>
      <c r="Q1676" s="206"/>
      <c r="R1676" s="344"/>
      <c r="S1676" s="345"/>
      <c r="T1676" s="344"/>
      <c r="U1676" s="344"/>
      <c r="V1676" s="344"/>
      <c r="W1676" s="346"/>
      <c r="X1676" s="207">
        <f>T1676-U1676-V1676-W1676</f>
        <v>0</v>
      </c>
    </row>
    <row r="1677" spans="1:24" ht="18.600000000000001" hidden="1" thickBot="1">
      <c r="A1677" s="148"/>
      <c r="B1677" s="11"/>
      <c r="C1677" s="15">
        <v>101</v>
      </c>
      <c r="D1677" s="8" t="s">
        <v>490</v>
      </c>
      <c r="E1677" s="378"/>
      <c r="F1677" s="380"/>
      <c r="G1677" s="130"/>
      <c r="H1677" s="130"/>
      <c r="I1677" s="130"/>
      <c r="J1677" s="128" t="str">
        <f t="shared" si="331"/>
        <v/>
      </c>
      <c r="K1677" s="129"/>
      <c r="L1677" s="347"/>
      <c r="M1677" s="139"/>
      <c r="N1677" s="209">
        <f>I1677</f>
        <v>0</v>
      </c>
      <c r="O1677" s="348">
        <f>L1677+M1677-N1677</f>
        <v>0</v>
      </c>
      <c r="P1677" s="129"/>
      <c r="Q1677" s="210"/>
      <c r="R1677" s="215"/>
      <c r="S1677" s="215"/>
      <c r="T1677" s="215"/>
      <c r="U1677" s="215"/>
      <c r="V1677" s="215"/>
      <c r="W1677" s="349"/>
      <c r="X1677" s="207">
        <f t="shared" ref="X1677:X1740" si="332">T1677-U1677-V1677-W1677</f>
        <v>0</v>
      </c>
    </row>
    <row r="1678" spans="1:24" ht="36" hidden="1" customHeight="1" thickBot="1">
      <c r="A1678" s="108"/>
      <c r="B1678" s="11"/>
      <c r="C1678" s="7">
        <v>102</v>
      </c>
      <c r="D1678" s="9" t="s">
        <v>491</v>
      </c>
      <c r="E1678" s="378"/>
      <c r="F1678" s="380"/>
      <c r="G1678" s="130"/>
      <c r="H1678" s="130"/>
      <c r="I1678" s="130"/>
      <c r="J1678" s="128" t="str">
        <f t="shared" si="331"/>
        <v/>
      </c>
      <c r="K1678" s="129"/>
      <c r="L1678" s="347"/>
      <c r="M1678" s="139"/>
      <c r="N1678" s="209">
        <f>I1678</f>
        <v>0</v>
      </c>
      <c r="O1678" s="348">
        <f t="shared" ref="O1678:O1719" si="333">L1678+M1678-N1678</f>
        <v>0</v>
      </c>
      <c r="P1678" s="129"/>
      <c r="Q1678" s="210"/>
      <c r="R1678" s="215"/>
      <c r="S1678" s="215"/>
      <c r="T1678" s="215"/>
      <c r="U1678" s="215"/>
      <c r="V1678" s="215"/>
      <c r="W1678" s="349"/>
      <c r="X1678" s="207">
        <f t="shared" si="332"/>
        <v>0</v>
      </c>
    </row>
    <row r="1679" spans="1:24" ht="18.600000000000001" hidden="1" thickBot="1">
      <c r="A1679" s="108"/>
      <c r="B1679" s="10">
        <v>200</v>
      </c>
      <c r="C1679" s="747" t="s">
        <v>492</v>
      </c>
      <c r="D1679" s="747"/>
      <c r="E1679" s="381">
        <f>SUM(E1680:E1684)</f>
        <v>0</v>
      </c>
      <c r="F1679" s="211">
        <f>SUM(F1680:F1684)</f>
        <v>0</v>
      </c>
      <c r="G1679" s="137">
        <f>SUM(G1680:G1684)</f>
        <v>0</v>
      </c>
      <c r="H1679" s="137">
        <f>SUM(H1680:H1684)</f>
        <v>0</v>
      </c>
      <c r="I1679" s="137">
        <f>SUM(I1680:I1684)</f>
        <v>0</v>
      </c>
      <c r="J1679" s="128" t="str">
        <f t="shared" si="331"/>
        <v/>
      </c>
      <c r="K1679" s="129"/>
      <c r="L1679" s="212">
        <f>SUM(L1680:L1684)</f>
        <v>0</v>
      </c>
      <c r="M1679" s="213">
        <f>SUM(M1680:M1684)</f>
        <v>0</v>
      </c>
      <c r="N1679" s="350">
        <f>SUM(N1680:N1684)</f>
        <v>0</v>
      </c>
      <c r="O1679" s="351">
        <f>SUM(O1680:O1684)</f>
        <v>0</v>
      </c>
      <c r="P1679" s="129"/>
      <c r="Q1679" s="214"/>
      <c r="R1679" s="225"/>
      <c r="S1679" s="225"/>
      <c r="T1679" s="225"/>
      <c r="U1679" s="225"/>
      <c r="V1679" s="225"/>
      <c r="W1679" s="352"/>
      <c r="X1679" s="207">
        <f t="shared" si="332"/>
        <v>0</v>
      </c>
    </row>
    <row r="1680" spans="1:24" ht="18.600000000000001" hidden="1" thickBot="1">
      <c r="A1680" s="108"/>
      <c r="B1680" s="14"/>
      <c r="C1680" s="15">
        <v>201</v>
      </c>
      <c r="D1680" s="8" t="s">
        <v>493</v>
      </c>
      <c r="E1680" s="378"/>
      <c r="F1680" s="380"/>
      <c r="G1680" s="130"/>
      <c r="H1680" s="130"/>
      <c r="I1680" s="130"/>
      <c r="J1680" s="128" t="str">
        <f t="shared" si="331"/>
        <v/>
      </c>
      <c r="K1680" s="129"/>
      <c r="L1680" s="347"/>
      <c r="M1680" s="139"/>
      <c r="N1680" s="209">
        <f>I1680</f>
        <v>0</v>
      </c>
      <c r="O1680" s="348">
        <f t="shared" si="333"/>
        <v>0</v>
      </c>
      <c r="P1680" s="129"/>
      <c r="Q1680" s="210"/>
      <c r="R1680" s="215"/>
      <c r="S1680" s="215"/>
      <c r="T1680" s="215"/>
      <c r="U1680" s="215"/>
      <c r="V1680" s="215"/>
      <c r="W1680" s="349"/>
      <c r="X1680" s="207">
        <f t="shared" si="332"/>
        <v>0</v>
      </c>
    </row>
    <row r="1681" spans="1:24" ht="18.600000000000001" hidden="1" thickBot="1">
      <c r="A1681" s="108"/>
      <c r="B1681" s="6"/>
      <c r="C1681" s="7">
        <v>202</v>
      </c>
      <c r="D1681" s="16" t="s">
        <v>494</v>
      </c>
      <c r="E1681" s="378"/>
      <c r="F1681" s="380"/>
      <c r="G1681" s="130"/>
      <c r="H1681" s="130"/>
      <c r="I1681" s="130"/>
      <c r="J1681" s="128" t="str">
        <f t="shared" si="331"/>
        <v/>
      </c>
      <c r="K1681" s="129"/>
      <c r="L1681" s="347"/>
      <c r="M1681" s="139"/>
      <c r="N1681" s="209">
        <f>I1681</f>
        <v>0</v>
      </c>
      <c r="O1681" s="348">
        <f t="shared" si="333"/>
        <v>0</v>
      </c>
      <c r="P1681" s="129"/>
      <c r="Q1681" s="210"/>
      <c r="R1681" s="215"/>
      <c r="S1681" s="215"/>
      <c r="T1681" s="215"/>
      <c r="U1681" s="215"/>
      <c r="V1681" s="215"/>
      <c r="W1681" s="349"/>
      <c r="X1681" s="207">
        <f t="shared" si="332"/>
        <v>0</v>
      </c>
    </row>
    <row r="1682" spans="1:24" ht="18.600000000000001" hidden="1" thickBot="1">
      <c r="A1682" s="108"/>
      <c r="B1682" s="24"/>
      <c r="C1682" s="7">
        <v>205</v>
      </c>
      <c r="D1682" s="16" t="s">
        <v>132</v>
      </c>
      <c r="E1682" s="378"/>
      <c r="F1682" s="380"/>
      <c r="G1682" s="130"/>
      <c r="H1682" s="130"/>
      <c r="I1682" s="130"/>
      <c r="J1682" s="128" t="str">
        <f t="shared" si="331"/>
        <v/>
      </c>
      <c r="K1682" s="129"/>
      <c r="L1682" s="347"/>
      <c r="M1682" s="139"/>
      <c r="N1682" s="209">
        <f>I1682</f>
        <v>0</v>
      </c>
      <c r="O1682" s="348">
        <f t="shared" si="333"/>
        <v>0</v>
      </c>
      <c r="P1682" s="129"/>
      <c r="Q1682" s="210"/>
      <c r="R1682" s="215"/>
      <c r="S1682" s="215"/>
      <c r="T1682" s="215"/>
      <c r="U1682" s="215"/>
      <c r="V1682" s="215"/>
      <c r="W1682" s="349"/>
      <c r="X1682" s="207">
        <f t="shared" si="332"/>
        <v>0</v>
      </c>
    </row>
    <row r="1683" spans="1:24" ht="18.600000000000001" hidden="1" thickBot="1">
      <c r="A1683" s="108"/>
      <c r="B1683" s="24"/>
      <c r="C1683" s="7">
        <v>208</v>
      </c>
      <c r="D1683" s="35" t="s">
        <v>133</v>
      </c>
      <c r="E1683" s="378"/>
      <c r="F1683" s="380"/>
      <c r="G1683" s="130"/>
      <c r="H1683" s="130"/>
      <c r="I1683" s="130"/>
      <c r="J1683" s="128" t="str">
        <f t="shared" si="331"/>
        <v/>
      </c>
      <c r="K1683" s="129"/>
      <c r="L1683" s="347"/>
      <c r="M1683" s="139"/>
      <c r="N1683" s="209">
        <f>I1683</f>
        <v>0</v>
      </c>
      <c r="O1683" s="348">
        <f t="shared" si="333"/>
        <v>0</v>
      </c>
      <c r="P1683" s="129"/>
      <c r="Q1683" s="210"/>
      <c r="R1683" s="215"/>
      <c r="S1683" s="215"/>
      <c r="T1683" s="215"/>
      <c r="U1683" s="215"/>
      <c r="V1683" s="215"/>
      <c r="W1683" s="349"/>
      <c r="X1683" s="207">
        <f t="shared" si="332"/>
        <v>0</v>
      </c>
    </row>
    <row r="1684" spans="1:24" ht="18.600000000000001" hidden="1" thickBot="1">
      <c r="A1684" s="108"/>
      <c r="B1684" s="14"/>
      <c r="C1684" s="13">
        <v>209</v>
      </c>
      <c r="D1684" s="19" t="s">
        <v>134</v>
      </c>
      <c r="E1684" s="378"/>
      <c r="F1684" s="380"/>
      <c r="G1684" s="130"/>
      <c r="H1684" s="130"/>
      <c r="I1684" s="130"/>
      <c r="J1684" s="128" t="str">
        <f t="shared" si="331"/>
        <v/>
      </c>
      <c r="K1684" s="129"/>
      <c r="L1684" s="347"/>
      <c r="M1684" s="139"/>
      <c r="N1684" s="209">
        <f>I1684</f>
        <v>0</v>
      </c>
      <c r="O1684" s="348">
        <f t="shared" si="333"/>
        <v>0</v>
      </c>
      <c r="P1684" s="129"/>
      <c r="Q1684" s="210"/>
      <c r="R1684" s="215"/>
      <c r="S1684" s="215"/>
      <c r="T1684" s="215"/>
      <c r="U1684" s="215"/>
      <c r="V1684" s="215"/>
      <c r="W1684" s="349"/>
      <c r="X1684" s="207">
        <f t="shared" si="332"/>
        <v>0</v>
      </c>
    </row>
    <row r="1685" spans="1:24" ht="18.600000000000001" hidden="1" thickBot="1">
      <c r="A1685" s="108"/>
      <c r="B1685" s="10">
        <v>500</v>
      </c>
      <c r="C1685" s="748" t="s">
        <v>1108</v>
      </c>
      <c r="D1685" s="748"/>
      <c r="E1685" s="381">
        <f>SUM(E1686:E1690)</f>
        <v>0</v>
      </c>
      <c r="F1685" s="211">
        <f>SUM(F1686:F1690)</f>
        <v>0</v>
      </c>
      <c r="G1685" s="137">
        <f>SUM(G1686:G1690)</f>
        <v>0</v>
      </c>
      <c r="H1685" s="137">
        <f>SUM(H1686:H1690)</f>
        <v>0</v>
      </c>
      <c r="I1685" s="137">
        <f>SUM(I1686:I1690)</f>
        <v>0</v>
      </c>
      <c r="J1685" s="128" t="str">
        <f t="shared" si="331"/>
        <v/>
      </c>
      <c r="K1685" s="129"/>
      <c r="L1685" s="212">
        <f>SUM(L1686:L1690)</f>
        <v>0</v>
      </c>
      <c r="M1685" s="213">
        <f>SUM(M1686:M1690)</f>
        <v>0</v>
      </c>
      <c r="N1685" s="350">
        <f>SUM(N1686:N1690)</f>
        <v>0</v>
      </c>
      <c r="O1685" s="351">
        <f>SUM(O1686:O1690)</f>
        <v>0</v>
      </c>
      <c r="P1685" s="129"/>
      <c r="Q1685" s="214"/>
      <c r="R1685" s="225"/>
      <c r="S1685" s="215"/>
      <c r="T1685" s="225"/>
      <c r="U1685" s="225"/>
      <c r="V1685" s="225"/>
      <c r="W1685" s="352"/>
      <c r="X1685" s="207">
        <f t="shared" si="332"/>
        <v>0</v>
      </c>
    </row>
    <row r="1686" spans="1:24" ht="18.600000000000001" hidden="1" thickBot="1">
      <c r="A1686" s="108"/>
      <c r="B1686" s="14"/>
      <c r="C1686" s="36">
        <v>551</v>
      </c>
      <c r="D1686" s="392" t="s">
        <v>1109</v>
      </c>
      <c r="E1686" s="378"/>
      <c r="F1686" s="380"/>
      <c r="G1686" s="130"/>
      <c r="H1686" s="130"/>
      <c r="I1686" s="130"/>
      <c r="J1686" s="128" t="str">
        <f t="shared" si="331"/>
        <v/>
      </c>
      <c r="K1686" s="129"/>
      <c r="L1686" s="347"/>
      <c r="M1686" s="139"/>
      <c r="N1686" s="209">
        <f t="shared" ref="N1686:N1691" si="334">I1686</f>
        <v>0</v>
      </c>
      <c r="O1686" s="348">
        <f t="shared" si="333"/>
        <v>0</v>
      </c>
      <c r="P1686" s="129"/>
      <c r="Q1686" s="210"/>
      <c r="R1686" s="215"/>
      <c r="S1686" s="215"/>
      <c r="T1686" s="215"/>
      <c r="U1686" s="215"/>
      <c r="V1686" s="215"/>
      <c r="W1686" s="349"/>
      <c r="X1686" s="207">
        <f t="shared" si="332"/>
        <v>0</v>
      </c>
    </row>
    <row r="1687" spans="1:24" ht="18.600000000000001" hidden="1" thickBot="1">
      <c r="A1687" s="147">
        <v>5</v>
      </c>
      <c r="B1687" s="14"/>
      <c r="C1687" s="37">
        <f>C1686+1</f>
        <v>552</v>
      </c>
      <c r="D1687" s="393" t="s">
        <v>1110</v>
      </c>
      <c r="E1687" s="378"/>
      <c r="F1687" s="380"/>
      <c r="G1687" s="130"/>
      <c r="H1687" s="130"/>
      <c r="I1687" s="130"/>
      <c r="J1687" s="128" t="str">
        <f t="shared" si="331"/>
        <v/>
      </c>
      <c r="K1687" s="129"/>
      <c r="L1687" s="347"/>
      <c r="M1687" s="139"/>
      <c r="N1687" s="209">
        <f t="shared" si="334"/>
        <v>0</v>
      </c>
      <c r="O1687" s="348">
        <f t="shared" si="333"/>
        <v>0</v>
      </c>
      <c r="P1687" s="129"/>
      <c r="Q1687" s="210"/>
      <c r="R1687" s="215"/>
      <c r="S1687" s="215"/>
      <c r="T1687" s="215"/>
      <c r="U1687" s="215"/>
      <c r="V1687" s="215"/>
      <c r="W1687" s="349"/>
      <c r="X1687" s="207">
        <f t="shared" si="332"/>
        <v>0</v>
      </c>
    </row>
    <row r="1688" spans="1:24" ht="18.600000000000001" hidden="1" thickBot="1">
      <c r="A1688" s="148">
        <v>10</v>
      </c>
      <c r="B1688" s="14"/>
      <c r="C1688" s="37">
        <v>560</v>
      </c>
      <c r="D1688" s="394" t="s">
        <v>1111</v>
      </c>
      <c r="E1688" s="378"/>
      <c r="F1688" s="380"/>
      <c r="G1688" s="130"/>
      <c r="H1688" s="130"/>
      <c r="I1688" s="130"/>
      <c r="J1688" s="128" t="str">
        <f t="shared" si="331"/>
        <v/>
      </c>
      <c r="K1688" s="129"/>
      <c r="L1688" s="347"/>
      <c r="M1688" s="139"/>
      <c r="N1688" s="209">
        <f t="shared" si="334"/>
        <v>0</v>
      </c>
      <c r="O1688" s="348">
        <f t="shared" si="333"/>
        <v>0</v>
      </c>
      <c r="P1688" s="129"/>
      <c r="Q1688" s="210"/>
      <c r="R1688" s="215"/>
      <c r="S1688" s="215"/>
      <c r="T1688" s="215"/>
      <c r="U1688" s="215"/>
      <c r="V1688" s="215"/>
      <c r="W1688" s="349"/>
      <c r="X1688" s="207">
        <f t="shared" si="332"/>
        <v>0</v>
      </c>
    </row>
    <row r="1689" spans="1:24" ht="18.600000000000001" hidden="1" thickBot="1">
      <c r="A1689" s="148">
        <v>15</v>
      </c>
      <c r="B1689" s="14"/>
      <c r="C1689" s="37">
        <v>580</v>
      </c>
      <c r="D1689" s="393" t="s">
        <v>1112</v>
      </c>
      <c r="E1689" s="378"/>
      <c r="F1689" s="380"/>
      <c r="G1689" s="130"/>
      <c r="H1689" s="130"/>
      <c r="I1689" s="130"/>
      <c r="J1689" s="128" t="str">
        <f t="shared" si="331"/>
        <v/>
      </c>
      <c r="K1689" s="129"/>
      <c r="L1689" s="347"/>
      <c r="M1689" s="139"/>
      <c r="N1689" s="209">
        <f t="shared" si="334"/>
        <v>0</v>
      </c>
      <c r="O1689" s="348">
        <f t="shared" si="333"/>
        <v>0</v>
      </c>
      <c r="P1689" s="129"/>
      <c r="Q1689" s="210"/>
      <c r="R1689" s="215"/>
      <c r="S1689" s="215"/>
      <c r="T1689" s="215"/>
      <c r="U1689" s="215"/>
      <c r="V1689" s="215"/>
      <c r="W1689" s="349"/>
      <c r="X1689" s="207">
        <f t="shared" si="332"/>
        <v>0</v>
      </c>
    </row>
    <row r="1690" spans="1:24" ht="32.4" hidden="1" thickBot="1">
      <c r="A1690" s="147">
        <v>35</v>
      </c>
      <c r="B1690" s="14"/>
      <c r="C1690" s="38">
        <v>590</v>
      </c>
      <c r="D1690" s="395" t="s">
        <v>1113</v>
      </c>
      <c r="E1690" s="378"/>
      <c r="F1690" s="380"/>
      <c r="G1690" s="130"/>
      <c r="H1690" s="130"/>
      <c r="I1690" s="130"/>
      <c r="J1690" s="128" t="str">
        <f t="shared" si="331"/>
        <v/>
      </c>
      <c r="K1690" s="129"/>
      <c r="L1690" s="347"/>
      <c r="M1690" s="139"/>
      <c r="N1690" s="209">
        <f t="shared" si="334"/>
        <v>0</v>
      </c>
      <c r="O1690" s="348">
        <f t="shared" si="333"/>
        <v>0</v>
      </c>
      <c r="P1690" s="129"/>
      <c r="Q1690" s="210"/>
      <c r="R1690" s="215"/>
      <c r="S1690" s="215"/>
      <c r="T1690" s="215"/>
      <c r="U1690" s="215"/>
      <c r="V1690" s="215"/>
      <c r="W1690" s="349"/>
      <c r="X1690" s="207">
        <f t="shared" si="332"/>
        <v>0</v>
      </c>
    </row>
    <row r="1691" spans="1:24" ht="18.600000000000001" hidden="1" thickBot="1">
      <c r="A1691" s="148">
        <v>40</v>
      </c>
      <c r="B1691" s="10">
        <v>800</v>
      </c>
      <c r="C1691" s="748" t="s">
        <v>303</v>
      </c>
      <c r="D1691" s="748"/>
      <c r="E1691" s="381"/>
      <c r="F1691" s="384"/>
      <c r="G1691" s="143"/>
      <c r="H1691" s="143"/>
      <c r="I1691" s="130"/>
      <c r="J1691" s="128" t="str">
        <f t="shared" si="331"/>
        <v/>
      </c>
      <c r="K1691" s="129"/>
      <c r="L1691" s="354"/>
      <c r="M1691" s="141"/>
      <c r="N1691" s="209">
        <f t="shared" si="334"/>
        <v>0</v>
      </c>
      <c r="O1691" s="348">
        <f t="shared" si="333"/>
        <v>0</v>
      </c>
      <c r="P1691" s="129"/>
      <c r="Q1691" s="214"/>
      <c r="R1691" s="225"/>
      <c r="S1691" s="215"/>
      <c r="T1691" s="215"/>
      <c r="U1691" s="225"/>
      <c r="V1691" s="215"/>
      <c r="W1691" s="349"/>
      <c r="X1691" s="207">
        <f t="shared" si="332"/>
        <v>0</v>
      </c>
    </row>
    <row r="1692" spans="1:24" ht="18.600000000000001" thickBot="1">
      <c r="A1692" s="148">
        <v>45</v>
      </c>
      <c r="B1692" s="10">
        <v>1000</v>
      </c>
      <c r="C1692" s="749" t="s">
        <v>1115</v>
      </c>
      <c r="D1692" s="749"/>
      <c r="E1692" s="381">
        <f>SUM(E1693:E1709)</f>
        <v>0</v>
      </c>
      <c r="F1692" s="211">
        <f>SUM(F1693:F1709)</f>
        <v>38095</v>
      </c>
      <c r="G1692" s="137">
        <f>SUM(G1693:G1709)</f>
        <v>40100</v>
      </c>
      <c r="H1692" s="137">
        <f>SUM(H1693:H1709)</f>
        <v>40100</v>
      </c>
      <c r="I1692" s="137">
        <f>SUM(I1693:I1709)</f>
        <v>40100</v>
      </c>
      <c r="J1692" s="128">
        <f t="shared" si="331"/>
        <v>1</v>
      </c>
      <c r="K1692" s="129"/>
      <c r="L1692" s="212">
        <f>SUM(L1693:L1709)</f>
        <v>0</v>
      </c>
      <c r="M1692" s="213">
        <f>SUM(M1693:M1709)</f>
        <v>0</v>
      </c>
      <c r="N1692" s="350">
        <f>SUM(N1693:N1709)</f>
        <v>40100</v>
      </c>
      <c r="O1692" s="351">
        <f>SUM(O1693:O1709)</f>
        <v>-40100</v>
      </c>
      <c r="P1692" s="129"/>
      <c r="Q1692" s="212">
        <f t="shared" ref="Q1692:W1692" si="335">SUM(Q1693:Q1709)</f>
        <v>0</v>
      </c>
      <c r="R1692" s="213">
        <f t="shared" si="335"/>
        <v>0</v>
      </c>
      <c r="S1692" s="213">
        <f t="shared" si="335"/>
        <v>40100</v>
      </c>
      <c r="T1692" s="213">
        <f t="shared" si="335"/>
        <v>-40100</v>
      </c>
      <c r="U1692" s="213">
        <f t="shared" si="335"/>
        <v>0</v>
      </c>
      <c r="V1692" s="213">
        <f t="shared" si="335"/>
        <v>0</v>
      </c>
      <c r="W1692" s="351">
        <f t="shared" si="335"/>
        <v>0</v>
      </c>
      <c r="X1692" s="207">
        <f t="shared" si="332"/>
        <v>-40100</v>
      </c>
    </row>
    <row r="1693" spans="1:24" ht="18.600000000000001" hidden="1" thickBot="1">
      <c r="A1693" s="148">
        <v>50</v>
      </c>
      <c r="B1693" s="6"/>
      <c r="C1693" s="15">
        <v>1011</v>
      </c>
      <c r="D1693" s="39" t="s">
        <v>1116</v>
      </c>
      <c r="E1693" s="378"/>
      <c r="F1693" s="380"/>
      <c r="G1693" s="130"/>
      <c r="H1693" s="130"/>
      <c r="I1693" s="130"/>
      <c r="J1693" s="128" t="str">
        <f t="shared" si="331"/>
        <v/>
      </c>
      <c r="K1693" s="129"/>
      <c r="L1693" s="347"/>
      <c r="M1693" s="139"/>
      <c r="N1693" s="209">
        <f t="shared" ref="N1693:N1709" si="336">I1693</f>
        <v>0</v>
      </c>
      <c r="O1693" s="348">
        <f t="shared" si="333"/>
        <v>0</v>
      </c>
      <c r="P1693" s="129"/>
      <c r="Q1693" s="347"/>
      <c r="R1693" s="139"/>
      <c r="S1693" s="355">
        <f t="shared" ref="S1693:S1700" si="337">+IF(+(L1693+M1693)&gt;=I1693,+M1693,+(+I1693-L1693))</f>
        <v>0</v>
      </c>
      <c r="T1693" s="209">
        <f>Q1693+R1693-S1693</f>
        <v>0</v>
      </c>
      <c r="U1693" s="139"/>
      <c r="V1693" s="139"/>
      <c r="W1693" s="140"/>
      <c r="X1693" s="207">
        <f t="shared" si="332"/>
        <v>0</v>
      </c>
    </row>
    <row r="1694" spans="1:24" ht="18.600000000000001" hidden="1" thickBot="1">
      <c r="A1694" s="148">
        <v>55</v>
      </c>
      <c r="B1694" s="6"/>
      <c r="C1694" s="7">
        <v>1012</v>
      </c>
      <c r="D1694" s="16" t="s">
        <v>1117</v>
      </c>
      <c r="E1694" s="378"/>
      <c r="F1694" s="380"/>
      <c r="G1694" s="130"/>
      <c r="H1694" s="130"/>
      <c r="I1694" s="130"/>
      <c r="J1694" s="128" t="str">
        <f t="shared" si="331"/>
        <v/>
      </c>
      <c r="K1694" s="129"/>
      <c r="L1694" s="347"/>
      <c r="M1694" s="139"/>
      <c r="N1694" s="209">
        <f t="shared" si="336"/>
        <v>0</v>
      </c>
      <c r="O1694" s="348">
        <f t="shared" si="333"/>
        <v>0</v>
      </c>
      <c r="P1694" s="129"/>
      <c r="Q1694" s="347"/>
      <c r="R1694" s="139"/>
      <c r="S1694" s="355">
        <f t="shared" si="337"/>
        <v>0</v>
      </c>
      <c r="T1694" s="209">
        <f t="shared" ref="T1694:T1700" si="338">Q1694+R1694-S1694</f>
        <v>0</v>
      </c>
      <c r="U1694" s="139"/>
      <c r="V1694" s="139"/>
      <c r="W1694" s="140"/>
      <c r="X1694" s="207">
        <f t="shared" si="332"/>
        <v>0</v>
      </c>
    </row>
    <row r="1695" spans="1:24" ht="18.600000000000001" hidden="1" thickBot="1">
      <c r="A1695" s="148">
        <v>60</v>
      </c>
      <c r="B1695" s="6"/>
      <c r="C1695" s="7">
        <v>1013</v>
      </c>
      <c r="D1695" s="16" t="s">
        <v>1118</v>
      </c>
      <c r="E1695" s="378"/>
      <c r="F1695" s="380"/>
      <c r="G1695" s="130"/>
      <c r="H1695" s="130"/>
      <c r="I1695" s="130"/>
      <c r="J1695" s="128" t="str">
        <f t="shared" si="331"/>
        <v/>
      </c>
      <c r="K1695" s="129"/>
      <c r="L1695" s="347"/>
      <c r="M1695" s="139"/>
      <c r="N1695" s="209">
        <f t="shared" si="336"/>
        <v>0</v>
      </c>
      <c r="O1695" s="348">
        <f t="shared" si="333"/>
        <v>0</v>
      </c>
      <c r="P1695" s="129"/>
      <c r="Q1695" s="347"/>
      <c r="R1695" s="139"/>
      <c r="S1695" s="355">
        <f t="shared" si="337"/>
        <v>0</v>
      </c>
      <c r="T1695" s="209">
        <f t="shared" si="338"/>
        <v>0</v>
      </c>
      <c r="U1695" s="139"/>
      <c r="V1695" s="139"/>
      <c r="W1695" s="140"/>
      <c r="X1695" s="207">
        <f t="shared" si="332"/>
        <v>0</v>
      </c>
    </row>
    <row r="1696" spans="1:24" ht="36" hidden="1" customHeight="1" thickBot="1">
      <c r="A1696" s="147">
        <v>65</v>
      </c>
      <c r="B1696" s="6"/>
      <c r="C1696" s="7">
        <v>1014</v>
      </c>
      <c r="D1696" s="16" t="s">
        <v>1119</v>
      </c>
      <c r="E1696" s="378"/>
      <c r="F1696" s="380"/>
      <c r="G1696" s="130"/>
      <c r="H1696" s="130"/>
      <c r="I1696" s="130"/>
      <c r="J1696" s="128" t="str">
        <f t="shared" si="331"/>
        <v/>
      </c>
      <c r="K1696" s="129"/>
      <c r="L1696" s="347"/>
      <c r="M1696" s="139"/>
      <c r="N1696" s="209">
        <f t="shared" si="336"/>
        <v>0</v>
      </c>
      <c r="O1696" s="348">
        <f t="shared" si="333"/>
        <v>0</v>
      </c>
      <c r="P1696" s="129"/>
      <c r="Q1696" s="347"/>
      <c r="R1696" s="139"/>
      <c r="S1696" s="355">
        <f t="shared" si="337"/>
        <v>0</v>
      </c>
      <c r="T1696" s="209">
        <f t="shared" si="338"/>
        <v>0</v>
      </c>
      <c r="U1696" s="139"/>
      <c r="V1696" s="139"/>
      <c r="W1696" s="140"/>
      <c r="X1696" s="207">
        <f t="shared" si="332"/>
        <v>0</v>
      </c>
    </row>
    <row r="1697" spans="1:24" ht="18.600000000000001" hidden="1" thickBot="1">
      <c r="A1697" s="148">
        <v>70</v>
      </c>
      <c r="B1697" s="6"/>
      <c r="C1697" s="7">
        <v>1015</v>
      </c>
      <c r="D1697" s="16" t="s">
        <v>1120</v>
      </c>
      <c r="E1697" s="378"/>
      <c r="F1697" s="380"/>
      <c r="G1697" s="130"/>
      <c r="H1697" s="130"/>
      <c r="I1697" s="130"/>
      <c r="J1697" s="128" t="str">
        <f t="shared" si="331"/>
        <v/>
      </c>
      <c r="K1697" s="129"/>
      <c r="L1697" s="347"/>
      <c r="M1697" s="139"/>
      <c r="N1697" s="209">
        <f t="shared" si="336"/>
        <v>0</v>
      </c>
      <c r="O1697" s="348">
        <f t="shared" si="333"/>
        <v>0</v>
      </c>
      <c r="P1697" s="129"/>
      <c r="Q1697" s="347"/>
      <c r="R1697" s="139"/>
      <c r="S1697" s="355">
        <f t="shared" si="337"/>
        <v>0</v>
      </c>
      <c r="T1697" s="209">
        <f t="shared" si="338"/>
        <v>0</v>
      </c>
      <c r="U1697" s="139"/>
      <c r="V1697" s="139"/>
      <c r="W1697" s="140"/>
      <c r="X1697" s="207">
        <f t="shared" si="332"/>
        <v>0</v>
      </c>
    </row>
    <row r="1698" spans="1:24" ht="18.600000000000001" hidden="1" thickBot="1">
      <c r="A1698" s="148">
        <v>75</v>
      </c>
      <c r="B1698" s="6"/>
      <c r="C1698" s="7">
        <v>1016</v>
      </c>
      <c r="D1698" s="16" t="s">
        <v>1121</v>
      </c>
      <c r="E1698" s="378"/>
      <c r="F1698" s="380"/>
      <c r="G1698" s="130"/>
      <c r="H1698" s="130"/>
      <c r="I1698" s="130"/>
      <c r="J1698" s="128" t="str">
        <f t="shared" si="331"/>
        <v/>
      </c>
      <c r="K1698" s="129"/>
      <c r="L1698" s="347"/>
      <c r="M1698" s="139"/>
      <c r="N1698" s="209">
        <f t="shared" si="336"/>
        <v>0</v>
      </c>
      <c r="O1698" s="348">
        <f t="shared" si="333"/>
        <v>0</v>
      </c>
      <c r="P1698" s="129"/>
      <c r="Q1698" s="347"/>
      <c r="R1698" s="139"/>
      <c r="S1698" s="355">
        <f t="shared" si="337"/>
        <v>0</v>
      </c>
      <c r="T1698" s="209">
        <f t="shared" si="338"/>
        <v>0</v>
      </c>
      <c r="U1698" s="139"/>
      <c r="V1698" s="139"/>
      <c r="W1698" s="140"/>
      <c r="X1698" s="207">
        <f t="shared" si="332"/>
        <v>0</v>
      </c>
    </row>
    <row r="1699" spans="1:24" ht="18.600000000000001" hidden="1" thickBot="1">
      <c r="A1699" s="148">
        <v>80</v>
      </c>
      <c r="B1699" s="11"/>
      <c r="C1699" s="40">
        <v>1020</v>
      </c>
      <c r="D1699" s="41" t="s">
        <v>1122</v>
      </c>
      <c r="E1699" s="378"/>
      <c r="F1699" s="380"/>
      <c r="G1699" s="130"/>
      <c r="H1699" s="130"/>
      <c r="I1699" s="130"/>
      <c r="J1699" s="128" t="str">
        <f t="shared" si="331"/>
        <v/>
      </c>
      <c r="K1699" s="129"/>
      <c r="L1699" s="347"/>
      <c r="M1699" s="139"/>
      <c r="N1699" s="209">
        <f t="shared" si="336"/>
        <v>0</v>
      </c>
      <c r="O1699" s="348">
        <f t="shared" si="333"/>
        <v>0</v>
      </c>
      <c r="P1699" s="129"/>
      <c r="Q1699" s="347"/>
      <c r="R1699" s="139"/>
      <c r="S1699" s="355">
        <f t="shared" si="337"/>
        <v>0</v>
      </c>
      <c r="T1699" s="209">
        <f t="shared" si="338"/>
        <v>0</v>
      </c>
      <c r="U1699" s="139"/>
      <c r="V1699" s="139"/>
      <c r="W1699" s="140"/>
      <c r="X1699" s="207">
        <f t="shared" si="332"/>
        <v>0</v>
      </c>
    </row>
    <row r="1700" spans="1:24" ht="18.600000000000001" thickBot="1">
      <c r="A1700" s="148">
        <v>85</v>
      </c>
      <c r="B1700" s="6"/>
      <c r="C1700" s="7">
        <v>1030</v>
      </c>
      <c r="D1700" s="16" t="s">
        <v>1123</v>
      </c>
      <c r="E1700" s="378"/>
      <c r="F1700" s="380">
        <v>38095</v>
      </c>
      <c r="G1700" s="130">
        <v>40100</v>
      </c>
      <c r="H1700" s="130">
        <v>40100</v>
      </c>
      <c r="I1700" s="130">
        <v>40100</v>
      </c>
      <c r="J1700" s="128">
        <f t="shared" si="331"/>
        <v>1</v>
      </c>
      <c r="K1700" s="129"/>
      <c r="L1700" s="347"/>
      <c r="M1700" s="139"/>
      <c r="N1700" s="209">
        <f t="shared" si="336"/>
        <v>40100</v>
      </c>
      <c r="O1700" s="348">
        <f t="shared" si="333"/>
        <v>-40100</v>
      </c>
      <c r="P1700" s="129"/>
      <c r="Q1700" s="347"/>
      <c r="R1700" s="139"/>
      <c r="S1700" s="355">
        <f t="shared" si="337"/>
        <v>40100</v>
      </c>
      <c r="T1700" s="209">
        <f t="shared" si="338"/>
        <v>-40100</v>
      </c>
      <c r="U1700" s="139"/>
      <c r="V1700" s="139"/>
      <c r="W1700" s="140"/>
      <c r="X1700" s="207">
        <f t="shared" si="332"/>
        <v>-40100</v>
      </c>
    </row>
    <row r="1701" spans="1:24" ht="18.600000000000001" hidden="1" thickBot="1">
      <c r="A1701" s="148">
        <v>90</v>
      </c>
      <c r="B1701" s="6"/>
      <c r="C1701" s="40">
        <v>1051</v>
      </c>
      <c r="D1701" s="43" t="s">
        <v>1124</v>
      </c>
      <c r="E1701" s="378"/>
      <c r="F1701" s="380"/>
      <c r="G1701" s="130"/>
      <c r="H1701" s="130"/>
      <c r="I1701" s="130"/>
      <c r="J1701" s="128" t="str">
        <f t="shared" si="331"/>
        <v/>
      </c>
      <c r="K1701" s="129"/>
      <c r="L1701" s="347"/>
      <c r="M1701" s="139"/>
      <c r="N1701" s="209">
        <f t="shared" si="336"/>
        <v>0</v>
      </c>
      <c r="O1701" s="348">
        <f t="shared" si="333"/>
        <v>0</v>
      </c>
      <c r="P1701" s="129"/>
      <c r="Q1701" s="210"/>
      <c r="R1701" s="215"/>
      <c r="S1701" s="215"/>
      <c r="T1701" s="215"/>
      <c r="U1701" s="215"/>
      <c r="V1701" s="215"/>
      <c r="W1701" s="349"/>
      <c r="X1701" s="207">
        <f t="shared" si="332"/>
        <v>0</v>
      </c>
    </row>
    <row r="1702" spans="1:24" ht="18.600000000000001" hidden="1" thickBot="1">
      <c r="A1702" s="147">
        <v>115</v>
      </c>
      <c r="B1702" s="6"/>
      <c r="C1702" s="7">
        <v>1052</v>
      </c>
      <c r="D1702" s="16" t="s">
        <v>1125</v>
      </c>
      <c r="E1702" s="378"/>
      <c r="F1702" s="380"/>
      <c r="G1702" s="130"/>
      <c r="H1702" s="130"/>
      <c r="I1702" s="130"/>
      <c r="J1702" s="128" t="str">
        <f t="shared" si="331"/>
        <v/>
      </c>
      <c r="K1702" s="129"/>
      <c r="L1702" s="347"/>
      <c r="M1702" s="139"/>
      <c r="N1702" s="209">
        <f t="shared" si="336"/>
        <v>0</v>
      </c>
      <c r="O1702" s="348">
        <f t="shared" si="333"/>
        <v>0</v>
      </c>
      <c r="P1702" s="129"/>
      <c r="Q1702" s="210"/>
      <c r="R1702" s="215"/>
      <c r="S1702" s="215"/>
      <c r="T1702" s="215"/>
      <c r="U1702" s="215"/>
      <c r="V1702" s="215"/>
      <c r="W1702" s="349"/>
      <c r="X1702" s="207">
        <f t="shared" si="332"/>
        <v>0</v>
      </c>
    </row>
    <row r="1703" spans="1:24" ht="32.4" hidden="1" thickBot="1">
      <c r="A1703" s="147">
        <v>125</v>
      </c>
      <c r="B1703" s="6"/>
      <c r="C1703" s="44">
        <v>1053</v>
      </c>
      <c r="D1703" s="45" t="s">
        <v>1126</v>
      </c>
      <c r="E1703" s="378"/>
      <c r="F1703" s="380"/>
      <c r="G1703" s="130"/>
      <c r="H1703" s="130"/>
      <c r="I1703" s="130"/>
      <c r="J1703" s="128" t="str">
        <f t="shared" si="331"/>
        <v/>
      </c>
      <c r="K1703" s="129"/>
      <c r="L1703" s="347"/>
      <c r="M1703" s="139"/>
      <c r="N1703" s="209">
        <f t="shared" si="336"/>
        <v>0</v>
      </c>
      <c r="O1703" s="348">
        <f t="shared" si="333"/>
        <v>0</v>
      </c>
      <c r="P1703" s="129"/>
      <c r="Q1703" s="210"/>
      <c r="R1703" s="215"/>
      <c r="S1703" s="215"/>
      <c r="T1703" s="215"/>
      <c r="U1703" s="215"/>
      <c r="V1703" s="215"/>
      <c r="W1703" s="349"/>
      <c r="X1703" s="207">
        <f t="shared" si="332"/>
        <v>0</v>
      </c>
    </row>
    <row r="1704" spans="1:24" ht="18.600000000000001" hidden="1" thickBot="1">
      <c r="A1704" s="148">
        <v>130</v>
      </c>
      <c r="B1704" s="6"/>
      <c r="C1704" s="7">
        <v>1062</v>
      </c>
      <c r="D1704" s="9" t="s">
        <v>1127</v>
      </c>
      <c r="E1704" s="378"/>
      <c r="F1704" s="380"/>
      <c r="G1704" s="130"/>
      <c r="H1704" s="130"/>
      <c r="I1704" s="130"/>
      <c r="J1704" s="128" t="str">
        <f t="shared" si="331"/>
        <v/>
      </c>
      <c r="K1704" s="129"/>
      <c r="L1704" s="347"/>
      <c r="M1704" s="139"/>
      <c r="N1704" s="209">
        <f t="shared" si="336"/>
        <v>0</v>
      </c>
      <c r="O1704" s="348">
        <f t="shared" si="333"/>
        <v>0</v>
      </c>
      <c r="P1704" s="129"/>
      <c r="Q1704" s="347"/>
      <c r="R1704" s="139"/>
      <c r="S1704" s="355">
        <f>+IF(+(L1704+M1704)&gt;=I1704,+M1704,+(+I1704-L1704))</f>
        <v>0</v>
      </c>
      <c r="T1704" s="209">
        <f>Q1704+R1704-S1704</f>
        <v>0</v>
      </c>
      <c r="U1704" s="139"/>
      <c r="V1704" s="139"/>
      <c r="W1704" s="140"/>
      <c r="X1704" s="207">
        <f t="shared" si="332"/>
        <v>0</v>
      </c>
    </row>
    <row r="1705" spans="1:24" ht="18.600000000000001" hidden="1" thickBot="1">
      <c r="A1705" s="148">
        <v>135</v>
      </c>
      <c r="B1705" s="6"/>
      <c r="C1705" s="7">
        <v>1063</v>
      </c>
      <c r="D1705" s="9" t="s">
        <v>1128</v>
      </c>
      <c r="E1705" s="378"/>
      <c r="F1705" s="380"/>
      <c r="G1705" s="130"/>
      <c r="H1705" s="130"/>
      <c r="I1705" s="130"/>
      <c r="J1705" s="128" t="str">
        <f t="shared" si="331"/>
        <v/>
      </c>
      <c r="K1705" s="129"/>
      <c r="L1705" s="347"/>
      <c r="M1705" s="139"/>
      <c r="N1705" s="209">
        <f t="shared" si="336"/>
        <v>0</v>
      </c>
      <c r="O1705" s="348">
        <f t="shared" si="333"/>
        <v>0</v>
      </c>
      <c r="P1705" s="129"/>
      <c r="Q1705" s="210"/>
      <c r="R1705" s="215"/>
      <c r="S1705" s="215"/>
      <c r="T1705" s="215"/>
      <c r="U1705" s="215"/>
      <c r="V1705" s="215"/>
      <c r="W1705" s="349"/>
      <c r="X1705" s="207">
        <f t="shared" si="332"/>
        <v>0</v>
      </c>
    </row>
    <row r="1706" spans="1:24" ht="18.600000000000001" hidden="1" thickBot="1">
      <c r="A1706" s="148">
        <v>140</v>
      </c>
      <c r="B1706" s="6"/>
      <c r="C1706" s="44">
        <v>1069</v>
      </c>
      <c r="D1706" s="46" t="s">
        <v>1129</v>
      </c>
      <c r="E1706" s="378"/>
      <c r="F1706" s="380"/>
      <c r="G1706" s="130"/>
      <c r="H1706" s="130"/>
      <c r="I1706" s="130"/>
      <c r="J1706" s="128" t="str">
        <f t="shared" si="331"/>
        <v/>
      </c>
      <c r="K1706" s="129"/>
      <c r="L1706" s="347"/>
      <c r="M1706" s="139"/>
      <c r="N1706" s="209">
        <f t="shared" si="336"/>
        <v>0</v>
      </c>
      <c r="O1706" s="348">
        <f t="shared" si="333"/>
        <v>0</v>
      </c>
      <c r="P1706" s="129"/>
      <c r="Q1706" s="347"/>
      <c r="R1706" s="139"/>
      <c r="S1706" s="355">
        <f>+IF(+(L1706+M1706)&gt;=I1706,+M1706,+(+I1706-L1706))</f>
        <v>0</v>
      </c>
      <c r="T1706" s="209">
        <f>Q1706+R1706-S1706</f>
        <v>0</v>
      </c>
      <c r="U1706" s="139"/>
      <c r="V1706" s="139"/>
      <c r="W1706" s="140"/>
      <c r="X1706" s="207">
        <f t="shared" si="332"/>
        <v>0</v>
      </c>
    </row>
    <row r="1707" spans="1:24" ht="31.8" hidden="1" thickBot="1">
      <c r="A1707" s="148">
        <v>145</v>
      </c>
      <c r="B1707" s="11"/>
      <c r="C1707" s="7">
        <v>1091</v>
      </c>
      <c r="D1707" s="16" t="s">
        <v>1130</v>
      </c>
      <c r="E1707" s="378"/>
      <c r="F1707" s="380"/>
      <c r="G1707" s="130"/>
      <c r="H1707" s="130"/>
      <c r="I1707" s="130"/>
      <c r="J1707" s="128" t="str">
        <f t="shared" si="331"/>
        <v/>
      </c>
      <c r="K1707" s="129"/>
      <c r="L1707" s="347"/>
      <c r="M1707" s="139"/>
      <c r="N1707" s="209">
        <f t="shared" si="336"/>
        <v>0</v>
      </c>
      <c r="O1707" s="348">
        <f t="shared" si="333"/>
        <v>0</v>
      </c>
      <c r="P1707" s="129"/>
      <c r="Q1707" s="347"/>
      <c r="R1707" s="139"/>
      <c r="S1707" s="355">
        <f>+IF(+(L1707+M1707)&gt;=I1707,+M1707,+(+I1707-L1707))</f>
        <v>0</v>
      </c>
      <c r="T1707" s="209">
        <f>Q1707+R1707-S1707</f>
        <v>0</v>
      </c>
      <c r="U1707" s="139"/>
      <c r="V1707" s="139"/>
      <c r="W1707" s="140"/>
      <c r="X1707" s="207">
        <f t="shared" si="332"/>
        <v>0</v>
      </c>
    </row>
    <row r="1708" spans="1:24" ht="18.600000000000001" hidden="1" thickBot="1">
      <c r="A1708" s="148">
        <v>150</v>
      </c>
      <c r="B1708" s="6"/>
      <c r="C1708" s="7">
        <v>1092</v>
      </c>
      <c r="D1708" s="16" t="s">
        <v>1286</v>
      </c>
      <c r="E1708" s="378"/>
      <c r="F1708" s="380"/>
      <c r="G1708" s="130"/>
      <c r="H1708" s="130"/>
      <c r="I1708" s="130"/>
      <c r="J1708" s="128" t="str">
        <f t="shared" si="331"/>
        <v/>
      </c>
      <c r="K1708" s="129"/>
      <c r="L1708" s="347"/>
      <c r="M1708" s="139"/>
      <c r="N1708" s="209">
        <f t="shared" si="336"/>
        <v>0</v>
      </c>
      <c r="O1708" s="348">
        <f t="shared" si="333"/>
        <v>0</v>
      </c>
      <c r="P1708" s="129"/>
      <c r="Q1708" s="210"/>
      <c r="R1708" s="215"/>
      <c r="S1708" s="215"/>
      <c r="T1708" s="215"/>
      <c r="U1708" s="215"/>
      <c r="V1708" s="215"/>
      <c r="W1708" s="349"/>
      <c r="X1708" s="207">
        <f t="shared" si="332"/>
        <v>0</v>
      </c>
    </row>
    <row r="1709" spans="1:24" ht="18.600000000000001" hidden="1" thickBot="1">
      <c r="A1709" s="148">
        <v>155</v>
      </c>
      <c r="B1709" s="6"/>
      <c r="C1709" s="13">
        <v>1098</v>
      </c>
      <c r="D1709" s="17" t="s">
        <v>1131</v>
      </c>
      <c r="E1709" s="378"/>
      <c r="F1709" s="380"/>
      <c r="G1709" s="130"/>
      <c r="H1709" s="130"/>
      <c r="I1709" s="130"/>
      <c r="J1709" s="128" t="str">
        <f t="shared" si="331"/>
        <v/>
      </c>
      <c r="K1709" s="129"/>
      <c r="L1709" s="347"/>
      <c r="M1709" s="139"/>
      <c r="N1709" s="209">
        <f t="shared" si="336"/>
        <v>0</v>
      </c>
      <c r="O1709" s="348">
        <f t="shared" si="333"/>
        <v>0</v>
      </c>
      <c r="P1709" s="129"/>
      <c r="Q1709" s="347"/>
      <c r="R1709" s="139"/>
      <c r="S1709" s="355">
        <f>+IF(+(L1709+M1709)&gt;=I1709,+M1709,+(+I1709-L1709))</f>
        <v>0</v>
      </c>
      <c r="T1709" s="209">
        <f>Q1709+R1709-S1709</f>
        <v>0</v>
      </c>
      <c r="U1709" s="139"/>
      <c r="V1709" s="139"/>
      <c r="W1709" s="140"/>
      <c r="X1709" s="207">
        <f t="shared" si="332"/>
        <v>0</v>
      </c>
    </row>
    <row r="1710" spans="1:24" ht="18.600000000000001" hidden="1" thickBot="1">
      <c r="A1710" s="148">
        <v>160</v>
      </c>
      <c r="B1710" s="10">
        <v>1900</v>
      </c>
      <c r="C1710" s="734" t="s">
        <v>1137</v>
      </c>
      <c r="D1710" s="734"/>
      <c r="E1710" s="381">
        <f>SUM(E1711:E1713)</f>
        <v>0</v>
      </c>
      <c r="F1710" s="211">
        <f>SUM(F1711:F1713)</f>
        <v>0</v>
      </c>
      <c r="G1710" s="137">
        <f>SUM(G1711:G1713)</f>
        <v>0</v>
      </c>
      <c r="H1710" s="137">
        <f>SUM(H1711:H1713)</f>
        <v>0</v>
      </c>
      <c r="I1710" s="137">
        <f>SUM(I1711:I1713)</f>
        <v>0</v>
      </c>
      <c r="J1710" s="128" t="str">
        <f t="shared" si="331"/>
        <v/>
      </c>
      <c r="K1710" s="129"/>
      <c r="L1710" s="212">
        <f>SUM(L1711:L1713)</f>
        <v>0</v>
      </c>
      <c r="M1710" s="213">
        <f>SUM(M1711:M1713)</f>
        <v>0</v>
      </c>
      <c r="N1710" s="350">
        <f>SUM(N1711:N1713)</f>
        <v>0</v>
      </c>
      <c r="O1710" s="351">
        <f>SUM(O1711:O1713)</f>
        <v>0</v>
      </c>
      <c r="P1710" s="129"/>
      <c r="Q1710" s="214"/>
      <c r="R1710" s="225"/>
      <c r="S1710" s="225"/>
      <c r="T1710" s="225"/>
      <c r="U1710" s="225"/>
      <c r="V1710" s="225"/>
      <c r="W1710" s="352"/>
      <c r="X1710" s="207">
        <f>T1710-U1710-V1710-W1710</f>
        <v>0</v>
      </c>
    </row>
    <row r="1711" spans="1:24" ht="18.600000000000001" hidden="1" thickBot="1">
      <c r="A1711" s="148">
        <v>165</v>
      </c>
      <c r="B1711" s="6"/>
      <c r="C1711" s="15">
        <v>1901</v>
      </c>
      <c r="D1711" s="8" t="s">
        <v>1202</v>
      </c>
      <c r="E1711" s="378"/>
      <c r="F1711" s="380"/>
      <c r="G1711" s="130"/>
      <c r="H1711" s="130"/>
      <c r="I1711" s="130"/>
      <c r="J1711" s="128" t="str">
        <f t="shared" si="331"/>
        <v/>
      </c>
      <c r="K1711" s="129"/>
      <c r="L1711" s="347"/>
      <c r="M1711" s="139"/>
      <c r="N1711" s="209">
        <f>I1711</f>
        <v>0</v>
      </c>
      <c r="O1711" s="348">
        <f>L1711+M1711-N1711</f>
        <v>0</v>
      </c>
      <c r="P1711" s="129"/>
      <c r="Q1711" s="210"/>
      <c r="R1711" s="215"/>
      <c r="S1711" s="215"/>
      <c r="T1711" s="215"/>
      <c r="U1711" s="215"/>
      <c r="V1711" s="215"/>
      <c r="W1711" s="349"/>
      <c r="X1711" s="207">
        <f>T1711-U1711-V1711-W1711</f>
        <v>0</v>
      </c>
    </row>
    <row r="1712" spans="1:24" ht="18.600000000000001" hidden="1" thickBot="1">
      <c r="A1712" s="148">
        <v>175</v>
      </c>
      <c r="B1712" s="6"/>
      <c r="C1712" s="7">
        <v>1981</v>
      </c>
      <c r="D1712" s="9" t="s">
        <v>1203</v>
      </c>
      <c r="E1712" s="378"/>
      <c r="F1712" s="380"/>
      <c r="G1712" s="130"/>
      <c r="H1712" s="130"/>
      <c r="I1712" s="130"/>
      <c r="J1712" s="128" t="str">
        <f t="shared" si="331"/>
        <v/>
      </c>
      <c r="K1712" s="129"/>
      <c r="L1712" s="347"/>
      <c r="M1712" s="139"/>
      <c r="N1712" s="209">
        <f>I1712</f>
        <v>0</v>
      </c>
      <c r="O1712" s="348">
        <f>L1712+M1712-N1712</f>
        <v>0</v>
      </c>
      <c r="P1712" s="129"/>
      <c r="Q1712" s="210"/>
      <c r="R1712" s="215"/>
      <c r="S1712" s="215"/>
      <c r="T1712" s="215"/>
      <c r="U1712" s="215"/>
      <c r="V1712" s="215"/>
      <c r="W1712" s="349"/>
      <c r="X1712" s="207">
        <f>T1712-U1712-V1712-W1712</f>
        <v>0</v>
      </c>
    </row>
    <row r="1713" spans="1:24" ht="18.600000000000001" hidden="1" thickBot="1">
      <c r="A1713" s="148">
        <v>180</v>
      </c>
      <c r="B1713" s="6"/>
      <c r="C1713" s="13">
        <v>1991</v>
      </c>
      <c r="D1713" s="12" t="s">
        <v>1204</v>
      </c>
      <c r="E1713" s="378"/>
      <c r="F1713" s="380"/>
      <c r="G1713" s="130"/>
      <c r="H1713" s="130"/>
      <c r="I1713" s="130"/>
      <c r="J1713" s="128" t="str">
        <f t="shared" si="331"/>
        <v/>
      </c>
      <c r="K1713" s="129"/>
      <c r="L1713" s="347"/>
      <c r="M1713" s="139"/>
      <c r="N1713" s="209">
        <f>I1713</f>
        <v>0</v>
      </c>
      <c r="O1713" s="348">
        <f>L1713+M1713-N1713</f>
        <v>0</v>
      </c>
      <c r="P1713" s="129"/>
      <c r="Q1713" s="210"/>
      <c r="R1713" s="215"/>
      <c r="S1713" s="215"/>
      <c r="T1713" s="215"/>
      <c r="U1713" s="215"/>
      <c r="V1713" s="215"/>
      <c r="W1713" s="349"/>
      <c r="X1713" s="207">
        <f>T1713-U1713-V1713-W1713</f>
        <v>0</v>
      </c>
    </row>
    <row r="1714" spans="1:24" ht="18.600000000000001" hidden="1" thickBot="1">
      <c r="A1714" s="148">
        <v>185</v>
      </c>
      <c r="B1714" s="10">
        <v>2100</v>
      </c>
      <c r="C1714" s="734" t="s">
        <v>310</v>
      </c>
      <c r="D1714" s="734"/>
      <c r="E1714" s="381">
        <f>SUM(E1715:E1719)</f>
        <v>0</v>
      </c>
      <c r="F1714" s="211">
        <f>SUM(F1715:F1719)</f>
        <v>0</v>
      </c>
      <c r="G1714" s="137">
        <f>SUM(G1715:G1719)</f>
        <v>0</v>
      </c>
      <c r="H1714" s="137">
        <f>SUM(H1715:H1719)</f>
        <v>0</v>
      </c>
      <c r="I1714" s="137">
        <f>SUM(I1715:I1719)</f>
        <v>0</v>
      </c>
      <c r="J1714" s="128" t="str">
        <f t="shared" si="331"/>
        <v/>
      </c>
      <c r="K1714" s="129"/>
      <c r="L1714" s="212">
        <f>SUM(L1715:L1719)</f>
        <v>0</v>
      </c>
      <c r="M1714" s="213">
        <f>SUM(M1715:M1719)</f>
        <v>0</v>
      </c>
      <c r="N1714" s="350">
        <f>SUM(N1715:N1719)</f>
        <v>0</v>
      </c>
      <c r="O1714" s="351">
        <f>SUM(O1715:O1719)</f>
        <v>0</v>
      </c>
      <c r="P1714" s="129"/>
      <c r="Q1714" s="214"/>
      <c r="R1714" s="225"/>
      <c r="S1714" s="225"/>
      <c r="T1714" s="225"/>
      <c r="U1714" s="225"/>
      <c r="V1714" s="225"/>
      <c r="W1714" s="352"/>
      <c r="X1714" s="207">
        <f t="shared" si="332"/>
        <v>0</v>
      </c>
    </row>
    <row r="1715" spans="1:24" ht="18.600000000000001" hidden="1" thickBot="1">
      <c r="A1715" s="148">
        <v>190</v>
      </c>
      <c r="B1715" s="6"/>
      <c r="C1715" s="15">
        <v>2110</v>
      </c>
      <c r="D1715" s="18" t="s">
        <v>1132</v>
      </c>
      <c r="E1715" s="378"/>
      <c r="F1715" s="380"/>
      <c r="G1715" s="130"/>
      <c r="H1715" s="130"/>
      <c r="I1715" s="130"/>
      <c r="J1715" s="128" t="str">
        <f t="shared" si="331"/>
        <v/>
      </c>
      <c r="K1715" s="129"/>
      <c r="L1715" s="347"/>
      <c r="M1715" s="139"/>
      <c r="N1715" s="209">
        <f>I1715</f>
        <v>0</v>
      </c>
      <c r="O1715" s="348">
        <f t="shared" si="333"/>
        <v>0</v>
      </c>
      <c r="P1715" s="129"/>
      <c r="Q1715" s="210"/>
      <c r="R1715" s="215"/>
      <c r="S1715" s="215"/>
      <c r="T1715" s="215"/>
      <c r="U1715" s="215"/>
      <c r="V1715" s="215"/>
      <c r="W1715" s="349"/>
      <c r="X1715" s="207">
        <f t="shared" si="332"/>
        <v>0</v>
      </c>
    </row>
    <row r="1716" spans="1:24" ht="18.600000000000001" hidden="1" thickBot="1">
      <c r="A1716" s="148">
        <v>200</v>
      </c>
      <c r="B1716" s="47"/>
      <c r="C1716" s="7">
        <v>2120</v>
      </c>
      <c r="D1716" s="35" t="s">
        <v>1133</v>
      </c>
      <c r="E1716" s="378"/>
      <c r="F1716" s="380"/>
      <c r="G1716" s="130"/>
      <c r="H1716" s="130"/>
      <c r="I1716" s="130"/>
      <c r="J1716" s="128" t="str">
        <f t="shared" si="331"/>
        <v/>
      </c>
      <c r="K1716" s="129"/>
      <c r="L1716" s="347"/>
      <c r="M1716" s="139"/>
      <c r="N1716" s="209">
        <f>I1716</f>
        <v>0</v>
      </c>
      <c r="O1716" s="348">
        <f t="shared" si="333"/>
        <v>0</v>
      </c>
      <c r="P1716" s="129"/>
      <c r="Q1716" s="210"/>
      <c r="R1716" s="215"/>
      <c r="S1716" s="215"/>
      <c r="T1716" s="215"/>
      <c r="U1716" s="215"/>
      <c r="V1716" s="215"/>
      <c r="W1716" s="349"/>
      <c r="X1716" s="207">
        <f t="shared" si="332"/>
        <v>0</v>
      </c>
    </row>
    <row r="1717" spans="1:24" ht="18.600000000000001" hidden="1" thickBot="1">
      <c r="A1717" s="148">
        <v>200</v>
      </c>
      <c r="B1717" s="47"/>
      <c r="C1717" s="7">
        <v>2125</v>
      </c>
      <c r="D1717" s="29" t="s">
        <v>304</v>
      </c>
      <c r="E1717" s="378"/>
      <c r="F1717" s="380"/>
      <c r="G1717" s="130"/>
      <c r="H1717" s="130"/>
      <c r="I1717" s="130"/>
      <c r="J1717" s="128" t="str">
        <f t="shared" si="331"/>
        <v/>
      </c>
      <c r="K1717" s="129"/>
      <c r="L1717" s="347"/>
      <c r="M1717" s="139"/>
      <c r="N1717" s="209">
        <f>I1717</f>
        <v>0</v>
      </c>
      <c r="O1717" s="348">
        <f t="shared" si="333"/>
        <v>0</v>
      </c>
      <c r="P1717" s="129"/>
      <c r="Q1717" s="210"/>
      <c r="R1717" s="215"/>
      <c r="S1717" s="215"/>
      <c r="T1717" s="215"/>
      <c r="U1717" s="215"/>
      <c r="V1717" s="215"/>
      <c r="W1717" s="349"/>
      <c r="X1717" s="207">
        <f t="shared" si="332"/>
        <v>0</v>
      </c>
    </row>
    <row r="1718" spans="1:24" ht="18.600000000000001" hidden="1" thickBot="1">
      <c r="A1718" s="148">
        <v>205</v>
      </c>
      <c r="B1718" s="14"/>
      <c r="C1718" s="7">
        <v>2140</v>
      </c>
      <c r="D1718" s="35" t="s">
        <v>1135</v>
      </c>
      <c r="E1718" s="378"/>
      <c r="F1718" s="380"/>
      <c r="G1718" s="130"/>
      <c r="H1718" s="130"/>
      <c r="I1718" s="130"/>
      <c r="J1718" s="128" t="str">
        <f t="shared" si="331"/>
        <v/>
      </c>
      <c r="K1718" s="129"/>
      <c r="L1718" s="347"/>
      <c r="M1718" s="139"/>
      <c r="N1718" s="209">
        <f>I1718</f>
        <v>0</v>
      </c>
      <c r="O1718" s="348">
        <f t="shared" si="333"/>
        <v>0</v>
      </c>
      <c r="P1718" s="129"/>
      <c r="Q1718" s="210"/>
      <c r="R1718" s="215"/>
      <c r="S1718" s="215"/>
      <c r="T1718" s="215"/>
      <c r="U1718" s="215"/>
      <c r="V1718" s="215"/>
      <c r="W1718" s="349"/>
      <c r="X1718" s="207">
        <f t="shared" si="332"/>
        <v>0</v>
      </c>
    </row>
    <row r="1719" spans="1:24" ht="18.600000000000001" hidden="1" thickBot="1">
      <c r="A1719" s="148">
        <v>210</v>
      </c>
      <c r="B1719" s="6"/>
      <c r="C1719" s="13">
        <v>2190</v>
      </c>
      <c r="D1719" s="468" t="s">
        <v>1136</v>
      </c>
      <c r="E1719" s="378"/>
      <c r="F1719" s="380"/>
      <c r="G1719" s="130"/>
      <c r="H1719" s="130"/>
      <c r="I1719" s="130"/>
      <c r="J1719" s="128" t="str">
        <f t="shared" si="331"/>
        <v/>
      </c>
      <c r="K1719" s="129"/>
      <c r="L1719" s="347"/>
      <c r="M1719" s="139"/>
      <c r="N1719" s="209">
        <f>I1719</f>
        <v>0</v>
      </c>
      <c r="O1719" s="348">
        <f t="shared" si="333"/>
        <v>0</v>
      </c>
      <c r="P1719" s="129"/>
      <c r="Q1719" s="210"/>
      <c r="R1719" s="215"/>
      <c r="S1719" s="215"/>
      <c r="T1719" s="215"/>
      <c r="U1719" s="215"/>
      <c r="V1719" s="215"/>
      <c r="W1719" s="349"/>
      <c r="X1719" s="207">
        <f t="shared" si="332"/>
        <v>0</v>
      </c>
    </row>
    <row r="1720" spans="1:24" ht="18.600000000000001" hidden="1" thickBot="1">
      <c r="A1720" s="148">
        <v>215</v>
      </c>
      <c r="B1720" s="10">
        <v>2200</v>
      </c>
      <c r="C1720" s="734" t="s">
        <v>1137</v>
      </c>
      <c r="D1720" s="734"/>
      <c r="E1720" s="381">
        <f>SUM(E1721:E1722)</f>
        <v>0</v>
      </c>
      <c r="F1720" s="211">
        <f>SUM(F1721:F1722)</f>
        <v>0</v>
      </c>
      <c r="G1720" s="137">
        <f>SUM(G1721:G1722)</f>
        <v>0</v>
      </c>
      <c r="H1720" s="137">
        <f>SUM(H1721:H1722)</f>
        <v>0</v>
      </c>
      <c r="I1720" s="137">
        <f>SUM(I1721:I1722)</f>
        <v>0</v>
      </c>
      <c r="J1720" s="128" t="str">
        <f t="shared" si="331"/>
        <v/>
      </c>
      <c r="K1720" s="129"/>
      <c r="L1720" s="212">
        <f>SUM(L1721:L1722)</f>
        <v>0</v>
      </c>
      <c r="M1720" s="213">
        <f>SUM(M1721:M1722)</f>
        <v>0</v>
      </c>
      <c r="N1720" s="350">
        <f>SUM(N1721:N1722)</f>
        <v>0</v>
      </c>
      <c r="O1720" s="351">
        <f>SUM(O1721:O1722)</f>
        <v>0</v>
      </c>
      <c r="P1720" s="129"/>
      <c r="Q1720" s="214"/>
      <c r="R1720" s="225"/>
      <c r="S1720" s="225"/>
      <c r="T1720" s="225"/>
      <c r="U1720" s="225"/>
      <c r="V1720" s="225"/>
      <c r="W1720" s="352"/>
      <c r="X1720" s="207">
        <f t="shared" si="332"/>
        <v>0</v>
      </c>
    </row>
    <row r="1721" spans="1:24" ht="18.600000000000001" hidden="1" thickBot="1">
      <c r="A1721" s="147">
        <v>220</v>
      </c>
      <c r="B1721" s="6"/>
      <c r="C1721" s="7">
        <v>2221</v>
      </c>
      <c r="D1721" s="9" t="s">
        <v>694</v>
      </c>
      <c r="E1721" s="378"/>
      <c r="F1721" s="380"/>
      <c r="G1721" s="130"/>
      <c r="H1721" s="130"/>
      <c r="I1721" s="130"/>
      <c r="J1721" s="128" t="str">
        <f t="shared" si="331"/>
        <v/>
      </c>
      <c r="K1721" s="129"/>
      <c r="L1721" s="347"/>
      <c r="M1721" s="139"/>
      <c r="N1721" s="209">
        <f t="shared" ref="N1721:N1726" si="339">I1721</f>
        <v>0</v>
      </c>
      <c r="O1721" s="348">
        <f t="shared" ref="O1721:O1726" si="340">L1721+M1721-N1721</f>
        <v>0</v>
      </c>
      <c r="P1721" s="129"/>
      <c r="Q1721" s="210"/>
      <c r="R1721" s="215"/>
      <c r="S1721" s="215"/>
      <c r="T1721" s="215"/>
      <c r="U1721" s="215"/>
      <c r="V1721" s="215"/>
      <c r="W1721" s="349"/>
      <c r="X1721" s="207">
        <f t="shared" si="332"/>
        <v>0</v>
      </c>
    </row>
    <row r="1722" spans="1:24" ht="18.600000000000001" hidden="1" thickBot="1">
      <c r="A1722" s="148">
        <v>225</v>
      </c>
      <c r="B1722" s="6"/>
      <c r="C1722" s="13">
        <v>2224</v>
      </c>
      <c r="D1722" s="12" t="s">
        <v>1138</v>
      </c>
      <c r="E1722" s="378"/>
      <c r="F1722" s="380"/>
      <c r="G1722" s="130"/>
      <c r="H1722" s="130"/>
      <c r="I1722" s="130"/>
      <c r="J1722" s="128" t="str">
        <f t="shared" si="331"/>
        <v/>
      </c>
      <c r="K1722" s="129"/>
      <c r="L1722" s="347"/>
      <c r="M1722" s="139"/>
      <c r="N1722" s="209">
        <f t="shared" si="339"/>
        <v>0</v>
      </c>
      <c r="O1722" s="348">
        <f t="shared" si="340"/>
        <v>0</v>
      </c>
      <c r="P1722" s="129"/>
      <c r="Q1722" s="210"/>
      <c r="R1722" s="215"/>
      <c r="S1722" s="215"/>
      <c r="T1722" s="215"/>
      <c r="U1722" s="215"/>
      <c r="V1722" s="215"/>
      <c r="W1722" s="349"/>
      <c r="X1722" s="207">
        <f t="shared" si="332"/>
        <v>0</v>
      </c>
    </row>
    <row r="1723" spans="1:24" ht="18.600000000000001" hidden="1" thickBot="1">
      <c r="A1723" s="148">
        <v>230</v>
      </c>
      <c r="B1723" s="10">
        <v>2500</v>
      </c>
      <c r="C1723" s="737" t="s">
        <v>1139</v>
      </c>
      <c r="D1723" s="737"/>
      <c r="E1723" s="381"/>
      <c r="F1723" s="384"/>
      <c r="G1723" s="143"/>
      <c r="H1723" s="143"/>
      <c r="I1723" s="130"/>
      <c r="J1723" s="128" t="str">
        <f t="shared" si="331"/>
        <v/>
      </c>
      <c r="K1723" s="129"/>
      <c r="L1723" s="354"/>
      <c r="M1723" s="141"/>
      <c r="N1723" s="209">
        <f t="shared" si="339"/>
        <v>0</v>
      </c>
      <c r="O1723" s="348">
        <f t="shared" si="340"/>
        <v>0</v>
      </c>
      <c r="P1723" s="129"/>
      <c r="Q1723" s="214"/>
      <c r="R1723" s="225"/>
      <c r="S1723" s="215"/>
      <c r="T1723" s="215"/>
      <c r="U1723" s="225"/>
      <c r="V1723" s="215"/>
      <c r="W1723" s="349"/>
      <c r="X1723" s="207">
        <f t="shared" si="332"/>
        <v>0</v>
      </c>
    </row>
    <row r="1724" spans="1:24" ht="18.600000000000001" hidden="1" thickBot="1">
      <c r="A1724" s="148">
        <v>245</v>
      </c>
      <c r="B1724" s="10">
        <v>2600</v>
      </c>
      <c r="C1724" s="738" t="s">
        <v>1140</v>
      </c>
      <c r="D1724" s="741"/>
      <c r="E1724" s="381"/>
      <c r="F1724" s="384"/>
      <c r="G1724" s="143"/>
      <c r="H1724" s="143"/>
      <c r="I1724" s="130"/>
      <c r="J1724" s="128" t="str">
        <f t="shared" si="331"/>
        <v/>
      </c>
      <c r="K1724" s="129"/>
      <c r="L1724" s="354"/>
      <c r="M1724" s="141"/>
      <c r="N1724" s="209">
        <f t="shared" si="339"/>
        <v>0</v>
      </c>
      <c r="O1724" s="348">
        <f t="shared" si="340"/>
        <v>0</v>
      </c>
      <c r="P1724" s="129"/>
      <c r="Q1724" s="214"/>
      <c r="R1724" s="225"/>
      <c r="S1724" s="215"/>
      <c r="T1724" s="215"/>
      <c r="U1724" s="225"/>
      <c r="V1724" s="215"/>
      <c r="W1724" s="349"/>
      <c r="X1724" s="207">
        <f t="shared" si="332"/>
        <v>0</v>
      </c>
    </row>
    <row r="1725" spans="1:24" ht="18.600000000000001" hidden="1" thickBot="1">
      <c r="A1725" s="147">
        <v>220</v>
      </c>
      <c r="B1725" s="10">
        <v>2700</v>
      </c>
      <c r="C1725" s="738" t="s">
        <v>1141</v>
      </c>
      <c r="D1725" s="741"/>
      <c r="E1725" s="381"/>
      <c r="F1725" s="384"/>
      <c r="G1725" s="143"/>
      <c r="H1725" s="143"/>
      <c r="I1725" s="130"/>
      <c r="J1725" s="128" t="str">
        <f t="shared" si="331"/>
        <v/>
      </c>
      <c r="K1725" s="129"/>
      <c r="L1725" s="354"/>
      <c r="M1725" s="141"/>
      <c r="N1725" s="209">
        <f t="shared" si="339"/>
        <v>0</v>
      </c>
      <c r="O1725" s="348">
        <f t="shared" si="340"/>
        <v>0</v>
      </c>
      <c r="P1725" s="129"/>
      <c r="Q1725" s="214"/>
      <c r="R1725" s="225"/>
      <c r="S1725" s="215"/>
      <c r="T1725" s="215"/>
      <c r="U1725" s="225"/>
      <c r="V1725" s="215"/>
      <c r="W1725" s="349"/>
      <c r="X1725" s="207">
        <f t="shared" si="332"/>
        <v>0</v>
      </c>
    </row>
    <row r="1726" spans="1:24" ht="18.600000000000001" hidden="1" thickBot="1">
      <c r="A1726" s="148">
        <v>225</v>
      </c>
      <c r="B1726" s="10">
        <v>2800</v>
      </c>
      <c r="C1726" s="738" t="s">
        <v>1142</v>
      </c>
      <c r="D1726" s="741"/>
      <c r="E1726" s="381"/>
      <c r="F1726" s="384"/>
      <c r="G1726" s="143"/>
      <c r="H1726" s="143"/>
      <c r="I1726" s="130"/>
      <c r="J1726" s="128" t="str">
        <f t="shared" si="331"/>
        <v/>
      </c>
      <c r="K1726" s="129"/>
      <c r="L1726" s="354"/>
      <c r="M1726" s="141"/>
      <c r="N1726" s="209">
        <f t="shared" si="339"/>
        <v>0</v>
      </c>
      <c r="O1726" s="348">
        <f t="shared" si="340"/>
        <v>0</v>
      </c>
      <c r="P1726" s="129"/>
      <c r="Q1726" s="214"/>
      <c r="R1726" s="225"/>
      <c r="S1726" s="215"/>
      <c r="T1726" s="215"/>
      <c r="U1726" s="225"/>
      <c r="V1726" s="215"/>
      <c r="W1726" s="349"/>
      <c r="X1726" s="207">
        <f t="shared" si="332"/>
        <v>0</v>
      </c>
    </row>
    <row r="1727" spans="1:24" ht="18.600000000000001" hidden="1" thickBot="1">
      <c r="A1727" s="148">
        <v>230</v>
      </c>
      <c r="B1727" s="10">
        <v>2900</v>
      </c>
      <c r="C1727" s="730" t="s">
        <v>1143</v>
      </c>
      <c r="D1727" s="736"/>
      <c r="E1727" s="381">
        <f>SUM(E1728:E1733)</f>
        <v>0</v>
      </c>
      <c r="F1727" s="211">
        <f>SUM(F1728:F1733)</f>
        <v>0</v>
      </c>
      <c r="G1727" s="137">
        <f>SUM(G1728:G1733)</f>
        <v>0</v>
      </c>
      <c r="H1727" s="137">
        <f>SUM(H1728:H1733)</f>
        <v>0</v>
      </c>
      <c r="I1727" s="137">
        <f>SUM(I1728:I1733)</f>
        <v>0</v>
      </c>
      <c r="J1727" s="128" t="str">
        <f t="shared" si="331"/>
        <v/>
      </c>
      <c r="K1727" s="129"/>
      <c r="L1727" s="212">
        <f>SUM(L1728:L1733)</f>
        <v>0</v>
      </c>
      <c r="M1727" s="213">
        <f>SUM(M1728:M1733)</f>
        <v>0</v>
      </c>
      <c r="N1727" s="350">
        <f>SUM(N1728:N1733)</f>
        <v>0</v>
      </c>
      <c r="O1727" s="351">
        <f>SUM(O1728:O1733)</f>
        <v>0</v>
      </c>
      <c r="P1727" s="129"/>
      <c r="Q1727" s="214"/>
      <c r="R1727" s="225"/>
      <c r="S1727" s="225"/>
      <c r="T1727" s="225"/>
      <c r="U1727" s="225"/>
      <c r="V1727" s="225"/>
      <c r="W1727" s="352"/>
      <c r="X1727" s="207">
        <f t="shared" si="332"/>
        <v>0</v>
      </c>
    </row>
    <row r="1728" spans="1:24" ht="18.600000000000001" hidden="1" thickBot="1">
      <c r="A1728" s="148">
        <v>235</v>
      </c>
      <c r="B1728" s="48"/>
      <c r="C1728" s="15">
        <v>2920</v>
      </c>
      <c r="D1728" s="218" t="s">
        <v>1144</v>
      </c>
      <c r="E1728" s="378"/>
      <c r="F1728" s="380"/>
      <c r="G1728" s="130"/>
      <c r="H1728" s="130"/>
      <c r="I1728" s="130"/>
      <c r="J1728" s="128" t="str">
        <f t="shared" si="331"/>
        <v/>
      </c>
      <c r="K1728" s="129"/>
      <c r="L1728" s="347"/>
      <c r="M1728" s="139"/>
      <c r="N1728" s="209">
        <f t="shared" ref="N1728:N1733" si="341">I1728</f>
        <v>0</v>
      </c>
      <c r="O1728" s="348">
        <f t="shared" ref="O1728:O1733" si="342">L1728+M1728-N1728</f>
        <v>0</v>
      </c>
      <c r="P1728" s="129"/>
      <c r="Q1728" s="210"/>
      <c r="R1728" s="215"/>
      <c r="S1728" s="215"/>
      <c r="T1728" s="215"/>
      <c r="U1728" s="215"/>
      <c r="V1728" s="215"/>
      <c r="W1728" s="349"/>
      <c r="X1728" s="207">
        <f t="shared" si="332"/>
        <v>0</v>
      </c>
    </row>
    <row r="1729" spans="1:24" ht="36" hidden="1" customHeight="1" thickBot="1">
      <c r="A1729" s="148">
        <v>240</v>
      </c>
      <c r="B1729" s="48"/>
      <c r="C1729" s="44">
        <v>2969</v>
      </c>
      <c r="D1729" s="219" t="s">
        <v>1145</v>
      </c>
      <c r="E1729" s="378"/>
      <c r="F1729" s="380"/>
      <c r="G1729" s="130"/>
      <c r="H1729" s="130"/>
      <c r="I1729" s="130"/>
      <c r="J1729" s="128" t="str">
        <f t="shared" si="331"/>
        <v/>
      </c>
      <c r="K1729" s="129"/>
      <c r="L1729" s="347"/>
      <c r="M1729" s="139"/>
      <c r="N1729" s="209">
        <f t="shared" si="341"/>
        <v>0</v>
      </c>
      <c r="O1729" s="348">
        <f t="shared" si="342"/>
        <v>0</v>
      </c>
      <c r="P1729" s="129"/>
      <c r="Q1729" s="210"/>
      <c r="R1729" s="215"/>
      <c r="S1729" s="215"/>
      <c r="T1729" s="215"/>
      <c r="U1729" s="215"/>
      <c r="V1729" s="215"/>
      <c r="W1729" s="349"/>
      <c r="X1729" s="207">
        <f t="shared" si="332"/>
        <v>0</v>
      </c>
    </row>
    <row r="1730" spans="1:24" ht="33" hidden="1" thickBot="1">
      <c r="A1730" s="148">
        <v>245</v>
      </c>
      <c r="B1730" s="48"/>
      <c r="C1730" s="44">
        <v>2970</v>
      </c>
      <c r="D1730" s="219" t="s">
        <v>1146</v>
      </c>
      <c r="E1730" s="378"/>
      <c r="F1730" s="380"/>
      <c r="G1730" s="130"/>
      <c r="H1730" s="130"/>
      <c r="I1730" s="130"/>
      <c r="J1730" s="128" t="str">
        <f t="shared" si="331"/>
        <v/>
      </c>
      <c r="K1730" s="129"/>
      <c r="L1730" s="347"/>
      <c r="M1730" s="139"/>
      <c r="N1730" s="209">
        <f t="shared" si="341"/>
        <v>0</v>
      </c>
      <c r="O1730" s="348">
        <f t="shared" si="342"/>
        <v>0</v>
      </c>
      <c r="P1730" s="129"/>
      <c r="Q1730" s="210"/>
      <c r="R1730" s="215"/>
      <c r="S1730" s="215"/>
      <c r="T1730" s="215"/>
      <c r="U1730" s="215"/>
      <c r="V1730" s="215"/>
      <c r="W1730" s="349"/>
      <c r="X1730" s="207">
        <f t="shared" si="332"/>
        <v>0</v>
      </c>
    </row>
    <row r="1731" spans="1:24" ht="18.600000000000001" hidden="1" thickBot="1">
      <c r="A1731" s="147">
        <v>250</v>
      </c>
      <c r="B1731" s="48"/>
      <c r="C1731" s="42">
        <v>2989</v>
      </c>
      <c r="D1731" s="220" t="s">
        <v>1147</v>
      </c>
      <c r="E1731" s="378"/>
      <c r="F1731" s="380"/>
      <c r="G1731" s="130"/>
      <c r="H1731" s="130"/>
      <c r="I1731" s="130"/>
      <c r="J1731" s="128" t="str">
        <f t="shared" si="331"/>
        <v/>
      </c>
      <c r="K1731" s="129"/>
      <c r="L1731" s="347"/>
      <c r="M1731" s="139"/>
      <c r="N1731" s="209">
        <f t="shared" si="341"/>
        <v>0</v>
      </c>
      <c r="O1731" s="348">
        <f t="shared" si="342"/>
        <v>0</v>
      </c>
      <c r="P1731" s="129"/>
      <c r="Q1731" s="210"/>
      <c r="R1731" s="215"/>
      <c r="S1731" s="215"/>
      <c r="T1731" s="215"/>
      <c r="U1731" s="215"/>
      <c r="V1731" s="215"/>
      <c r="W1731" s="349"/>
      <c r="X1731" s="207">
        <f t="shared" si="332"/>
        <v>0</v>
      </c>
    </row>
    <row r="1732" spans="1:24" ht="18.600000000000001" hidden="1" thickBot="1">
      <c r="A1732" s="148">
        <v>255</v>
      </c>
      <c r="B1732" s="6"/>
      <c r="C1732" s="7">
        <v>2991</v>
      </c>
      <c r="D1732" s="221" t="s">
        <v>1148</v>
      </c>
      <c r="E1732" s="378"/>
      <c r="F1732" s="380"/>
      <c r="G1732" s="130"/>
      <c r="H1732" s="130"/>
      <c r="I1732" s="130"/>
      <c r="J1732" s="128" t="str">
        <f t="shared" si="331"/>
        <v/>
      </c>
      <c r="K1732" s="129"/>
      <c r="L1732" s="347"/>
      <c r="M1732" s="139"/>
      <c r="N1732" s="209">
        <f t="shared" si="341"/>
        <v>0</v>
      </c>
      <c r="O1732" s="348">
        <f t="shared" si="342"/>
        <v>0</v>
      </c>
      <c r="P1732" s="129"/>
      <c r="Q1732" s="210"/>
      <c r="R1732" s="215"/>
      <c r="S1732" s="215"/>
      <c r="T1732" s="215"/>
      <c r="U1732" s="215"/>
      <c r="V1732" s="215"/>
      <c r="W1732" s="349"/>
      <c r="X1732" s="207">
        <f t="shared" si="332"/>
        <v>0</v>
      </c>
    </row>
    <row r="1733" spans="1:24" ht="18.600000000000001" hidden="1" thickBot="1">
      <c r="A1733" s="148">
        <v>265</v>
      </c>
      <c r="B1733" s="6"/>
      <c r="C1733" s="13">
        <v>2992</v>
      </c>
      <c r="D1733" s="26" t="s">
        <v>1149</v>
      </c>
      <c r="E1733" s="378"/>
      <c r="F1733" s="380"/>
      <c r="G1733" s="130"/>
      <c r="H1733" s="130"/>
      <c r="I1733" s="130"/>
      <c r="J1733" s="128" t="str">
        <f t="shared" si="331"/>
        <v/>
      </c>
      <c r="K1733" s="129"/>
      <c r="L1733" s="347"/>
      <c r="M1733" s="139"/>
      <c r="N1733" s="209">
        <f t="shared" si="341"/>
        <v>0</v>
      </c>
      <c r="O1733" s="348">
        <f t="shared" si="342"/>
        <v>0</v>
      </c>
      <c r="P1733" s="129"/>
      <c r="Q1733" s="210"/>
      <c r="R1733" s="215"/>
      <c r="S1733" s="215"/>
      <c r="T1733" s="215"/>
      <c r="U1733" s="215"/>
      <c r="V1733" s="215"/>
      <c r="W1733" s="349"/>
      <c r="X1733" s="207">
        <f t="shared" si="332"/>
        <v>0</v>
      </c>
    </row>
    <row r="1734" spans="1:24" ht="18.600000000000001" hidden="1" thickBot="1">
      <c r="A1734" s="147">
        <v>270</v>
      </c>
      <c r="B1734" s="10">
        <v>3300</v>
      </c>
      <c r="C1734" s="730" t="s">
        <v>1150</v>
      </c>
      <c r="D1734" s="730"/>
      <c r="E1734" s="381">
        <f>SUM(E1735:E1740)</f>
        <v>0</v>
      </c>
      <c r="F1734" s="211">
        <f>SUM(F1735:F1740)</f>
        <v>0</v>
      </c>
      <c r="G1734" s="137">
        <f>SUM(G1735:G1740)</f>
        <v>0</v>
      </c>
      <c r="H1734" s="137">
        <f>SUM(H1735:H1740)</f>
        <v>0</v>
      </c>
      <c r="I1734" s="137">
        <f>SUM(I1735:I1740)</f>
        <v>0</v>
      </c>
      <c r="J1734" s="128" t="str">
        <f t="shared" si="331"/>
        <v/>
      </c>
      <c r="K1734" s="129"/>
      <c r="L1734" s="214"/>
      <c r="M1734" s="225"/>
      <c r="N1734" s="225"/>
      <c r="O1734" s="352"/>
      <c r="P1734" s="129"/>
      <c r="Q1734" s="214"/>
      <c r="R1734" s="225"/>
      <c r="S1734" s="225"/>
      <c r="T1734" s="225"/>
      <c r="U1734" s="225"/>
      <c r="V1734" s="225"/>
      <c r="W1734" s="352"/>
      <c r="X1734" s="207">
        <f t="shared" si="332"/>
        <v>0</v>
      </c>
    </row>
    <row r="1735" spans="1:24" ht="18.600000000000001" hidden="1" thickBot="1">
      <c r="A1735" s="147">
        <v>290</v>
      </c>
      <c r="B1735" s="14"/>
      <c r="C1735" s="15">
        <v>3301</v>
      </c>
      <c r="D1735" s="398" t="s">
        <v>1151</v>
      </c>
      <c r="E1735" s="378"/>
      <c r="F1735" s="380"/>
      <c r="G1735" s="130"/>
      <c r="H1735" s="130"/>
      <c r="I1735" s="130"/>
      <c r="J1735" s="128" t="str">
        <f t="shared" si="331"/>
        <v/>
      </c>
      <c r="K1735" s="129"/>
      <c r="L1735" s="210"/>
      <c r="M1735" s="215"/>
      <c r="N1735" s="215"/>
      <c r="O1735" s="349"/>
      <c r="P1735" s="129"/>
      <c r="Q1735" s="210"/>
      <c r="R1735" s="215"/>
      <c r="S1735" s="215"/>
      <c r="T1735" s="215"/>
      <c r="U1735" s="215"/>
      <c r="V1735" s="215"/>
      <c r="W1735" s="349"/>
      <c r="X1735" s="207">
        <f t="shared" si="332"/>
        <v>0</v>
      </c>
    </row>
    <row r="1736" spans="1:24" ht="18.600000000000001" hidden="1" thickBot="1">
      <c r="A1736" s="216">
        <v>320</v>
      </c>
      <c r="B1736" s="14"/>
      <c r="C1736" s="44">
        <v>3302</v>
      </c>
      <c r="D1736" s="399" t="s">
        <v>305</v>
      </c>
      <c r="E1736" s="378"/>
      <c r="F1736" s="380"/>
      <c r="G1736" s="130"/>
      <c r="H1736" s="130"/>
      <c r="I1736" s="130"/>
      <c r="J1736" s="128" t="str">
        <f t="shared" si="331"/>
        <v/>
      </c>
      <c r="K1736" s="129"/>
      <c r="L1736" s="210"/>
      <c r="M1736" s="215"/>
      <c r="N1736" s="215"/>
      <c r="O1736" s="349"/>
      <c r="P1736" s="129"/>
      <c r="Q1736" s="210"/>
      <c r="R1736" s="215"/>
      <c r="S1736" s="215"/>
      <c r="T1736" s="215"/>
      <c r="U1736" s="215"/>
      <c r="V1736" s="215"/>
      <c r="W1736" s="349"/>
      <c r="X1736" s="207">
        <f t="shared" si="332"/>
        <v>0</v>
      </c>
    </row>
    <row r="1737" spans="1:24" ht="18.600000000000001" hidden="1" thickBot="1">
      <c r="A1737" s="147">
        <v>330</v>
      </c>
      <c r="B1737" s="14"/>
      <c r="C1737" s="44">
        <v>3303</v>
      </c>
      <c r="D1737" s="399" t="s">
        <v>1153</v>
      </c>
      <c r="E1737" s="378"/>
      <c r="F1737" s="380"/>
      <c r="G1737" s="130"/>
      <c r="H1737" s="130"/>
      <c r="I1737" s="130"/>
      <c r="J1737" s="128" t="str">
        <f t="shared" si="331"/>
        <v/>
      </c>
      <c r="K1737" s="129"/>
      <c r="L1737" s="210"/>
      <c r="M1737" s="215"/>
      <c r="N1737" s="215"/>
      <c r="O1737" s="349"/>
      <c r="P1737" s="129"/>
      <c r="Q1737" s="210"/>
      <c r="R1737" s="215"/>
      <c r="S1737" s="215"/>
      <c r="T1737" s="215"/>
      <c r="U1737" s="215"/>
      <c r="V1737" s="215"/>
      <c r="W1737" s="349"/>
      <c r="X1737" s="207">
        <f t="shared" si="332"/>
        <v>0</v>
      </c>
    </row>
    <row r="1738" spans="1:24" ht="18.600000000000001" hidden="1" thickBot="1">
      <c r="A1738" s="147">
        <v>350</v>
      </c>
      <c r="B1738" s="14"/>
      <c r="C1738" s="42">
        <v>3304</v>
      </c>
      <c r="D1738" s="400" t="s">
        <v>1154</v>
      </c>
      <c r="E1738" s="378"/>
      <c r="F1738" s="380"/>
      <c r="G1738" s="130"/>
      <c r="H1738" s="130"/>
      <c r="I1738" s="130"/>
      <c r="J1738" s="128" t="str">
        <f t="shared" si="331"/>
        <v/>
      </c>
      <c r="K1738" s="129"/>
      <c r="L1738" s="210"/>
      <c r="M1738" s="215"/>
      <c r="N1738" s="215"/>
      <c r="O1738" s="349"/>
      <c r="P1738" s="129"/>
      <c r="Q1738" s="210"/>
      <c r="R1738" s="215"/>
      <c r="S1738" s="215"/>
      <c r="T1738" s="215"/>
      <c r="U1738" s="215"/>
      <c r="V1738" s="215"/>
      <c r="W1738" s="349"/>
      <c r="X1738" s="207">
        <f t="shared" si="332"/>
        <v>0</v>
      </c>
    </row>
    <row r="1739" spans="1:24" ht="18.600000000000001" hidden="1" thickBot="1">
      <c r="A1739" s="148">
        <v>355</v>
      </c>
      <c r="B1739" s="14"/>
      <c r="C1739" s="13">
        <v>3305</v>
      </c>
      <c r="D1739" s="401" t="s">
        <v>1155</v>
      </c>
      <c r="E1739" s="378"/>
      <c r="F1739" s="380"/>
      <c r="G1739" s="130"/>
      <c r="H1739" s="130"/>
      <c r="I1739" s="130"/>
      <c r="J1739" s="128" t="str">
        <f t="shared" si="331"/>
        <v/>
      </c>
      <c r="K1739" s="129"/>
      <c r="L1739" s="210"/>
      <c r="M1739" s="215"/>
      <c r="N1739" s="215"/>
      <c r="O1739" s="349"/>
      <c r="P1739" s="129"/>
      <c r="Q1739" s="210"/>
      <c r="R1739" s="215"/>
      <c r="S1739" s="215"/>
      <c r="T1739" s="215"/>
      <c r="U1739" s="215"/>
      <c r="V1739" s="215"/>
      <c r="W1739" s="349"/>
      <c r="X1739" s="207">
        <f t="shared" si="332"/>
        <v>0</v>
      </c>
    </row>
    <row r="1740" spans="1:24" ht="18.600000000000001" hidden="1" thickBot="1">
      <c r="A1740" s="148">
        <v>375</v>
      </c>
      <c r="B1740" s="14"/>
      <c r="C1740" s="13">
        <v>3306</v>
      </c>
      <c r="D1740" s="401" t="s">
        <v>1156</v>
      </c>
      <c r="E1740" s="378"/>
      <c r="F1740" s="380"/>
      <c r="G1740" s="130"/>
      <c r="H1740" s="130"/>
      <c r="I1740" s="130"/>
      <c r="J1740" s="128" t="str">
        <f t="shared" ref="J1740:J1788" si="343">(IF($E1740&lt;&gt;0,$J$2,IF($I1740&lt;&gt;0,$J$2,"")))</f>
        <v/>
      </c>
      <c r="K1740" s="129"/>
      <c r="L1740" s="210"/>
      <c r="M1740" s="215"/>
      <c r="N1740" s="215"/>
      <c r="O1740" s="349"/>
      <c r="P1740" s="129"/>
      <c r="Q1740" s="210"/>
      <c r="R1740" s="215"/>
      <c r="S1740" s="215"/>
      <c r="T1740" s="215"/>
      <c r="U1740" s="215"/>
      <c r="V1740" s="215"/>
      <c r="W1740" s="349"/>
      <c r="X1740" s="207">
        <f t="shared" si="332"/>
        <v>0</v>
      </c>
    </row>
    <row r="1741" spans="1:24" ht="18.600000000000001" hidden="1" thickBot="1">
      <c r="A1741" s="148">
        <v>380</v>
      </c>
      <c r="B1741" s="10">
        <v>3900</v>
      </c>
      <c r="C1741" s="737" t="s">
        <v>1157</v>
      </c>
      <c r="D1741" s="742"/>
      <c r="E1741" s="381"/>
      <c r="F1741" s="384"/>
      <c r="G1741" s="143"/>
      <c r="H1741" s="143"/>
      <c r="I1741" s="130"/>
      <c r="J1741" s="128" t="str">
        <f t="shared" si="343"/>
        <v/>
      </c>
      <c r="K1741" s="129"/>
      <c r="L1741" s="354"/>
      <c r="M1741" s="141"/>
      <c r="N1741" s="213">
        <f t="shared" ref="N1741:N1784" si="344">I1741</f>
        <v>0</v>
      </c>
      <c r="O1741" s="348">
        <f>L1741+M1741-N1741</f>
        <v>0</v>
      </c>
      <c r="P1741" s="129"/>
      <c r="Q1741" s="354"/>
      <c r="R1741" s="141"/>
      <c r="S1741" s="355">
        <f>+IF(+(L1741+M1741)&gt;=I1741,+M1741,+(+I1741-L1741))</f>
        <v>0</v>
      </c>
      <c r="T1741" s="209">
        <f>Q1741+R1741-S1741</f>
        <v>0</v>
      </c>
      <c r="U1741" s="141"/>
      <c r="V1741" s="141"/>
      <c r="W1741" s="140"/>
      <c r="X1741" s="207">
        <f t="shared" ref="X1741:X1784" si="345">T1741-U1741-V1741-W1741</f>
        <v>0</v>
      </c>
    </row>
    <row r="1742" spans="1:24" ht="18.600000000000001" hidden="1" thickBot="1">
      <c r="A1742" s="148">
        <v>385</v>
      </c>
      <c r="B1742" s="10">
        <v>4000</v>
      </c>
      <c r="C1742" s="735" t="s">
        <v>1158</v>
      </c>
      <c r="D1742" s="735"/>
      <c r="E1742" s="381"/>
      <c r="F1742" s="384"/>
      <c r="G1742" s="143"/>
      <c r="H1742" s="143"/>
      <c r="I1742" s="130"/>
      <c r="J1742" s="128" t="str">
        <f t="shared" si="343"/>
        <v/>
      </c>
      <c r="K1742" s="129"/>
      <c r="L1742" s="354"/>
      <c r="M1742" s="141"/>
      <c r="N1742" s="213">
        <f t="shared" si="344"/>
        <v>0</v>
      </c>
      <c r="O1742" s="348">
        <f>L1742+M1742-N1742</f>
        <v>0</v>
      </c>
      <c r="P1742" s="129"/>
      <c r="Q1742" s="214"/>
      <c r="R1742" s="225"/>
      <c r="S1742" s="225"/>
      <c r="T1742" s="215"/>
      <c r="U1742" s="225"/>
      <c r="V1742" s="225"/>
      <c r="W1742" s="349"/>
      <c r="X1742" s="207">
        <f t="shared" si="345"/>
        <v>0</v>
      </c>
    </row>
    <row r="1743" spans="1:24" ht="18.600000000000001" hidden="1" thickBot="1">
      <c r="A1743" s="148">
        <v>390</v>
      </c>
      <c r="B1743" s="10">
        <v>4100</v>
      </c>
      <c r="C1743" s="735" t="s">
        <v>1159</v>
      </c>
      <c r="D1743" s="735"/>
      <c r="E1743" s="381"/>
      <c r="F1743" s="384"/>
      <c r="G1743" s="143"/>
      <c r="H1743" s="143"/>
      <c r="I1743" s="130"/>
      <c r="J1743" s="128" t="str">
        <f t="shared" si="343"/>
        <v/>
      </c>
      <c r="K1743" s="129"/>
      <c r="L1743" s="214"/>
      <c r="M1743" s="225"/>
      <c r="N1743" s="225"/>
      <c r="O1743" s="352"/>
      <c r="P1743" s="129"/>
      <c r="Q1743" s="214"/>
      <c r="R1743" s="225"/>
      <c r="S1743" s="225"/>
      <c r="T1743" s="225"/>
      <c r="U1743" s="225"/>
      <c r="V1743" s="225"/>
      <c r="W1743" s="352"/>
      <c r="X1743" s="207">
        <f t="shared" si="345"/>
        <v>0</v>
      </c>
    </row>
    <row r="1744" spans="1:24" ht="18.600000000000001" hidden="1" thickBot="1">
      <c r="A1744" s="148">
        <v>395</v>
      </c>
      <c r="B1744" s="10">
        <v>4200</v>
      </c>
      <c r="C1744" s="730" t="s">
        <v>1160</v>
      </c>
      <c r="D1744" s="736"/>
      <c r="E1744" s="381">
        <f>SUM(E1745:E1750)</f>
        <v>0</v>
      </c>
      <c r="F1744" s="211">
        <f>SUM(F1745:F1750)</f>
        <v>0</v>
      </c>
      <c r="G1744" s="137">
        <f>SUM(G1745:G1750)</f>
        <v>0</v>
      </c>
      <c r="H1744" s="137">
        <f>SUM(H1745:H1750)</f>
        <v>0</v>
      </c>
      <c r="I1744" s="137">
        <f>SUM(I1745:I1750)</f>
        <v>0</v>
      </c>
      <c r="J1744" s="128" t="str">
        <f t="shared" si="343"/>
        <v/>
      </c>
      <c r="K1744" s="129"/>
      <c r="L1744" s="212">
        <f>SUM(L1745:L1750)</f>
        <v>0</v>
      </c>
      <c r="M1744" s="213">
        <f>SUM(M1745:M1750)</f>
        <v>0</v>
      </c>
      <c r="N1744" s="350">
        <f>SUM(N1745:N1750)</f>
        <v>0</v>
      </c>
      <c r="O1744" s="351">
        <f>SUM(O1745:O1750)</f>
        <v>0</v>
      </c>
      <c r="P1744" s="129"/>
      <c r="Q1744" s="212">
        <f t="shared" ref="Q1744:W1744" si="346">SUM(Q1745:Q1750)</f>
        <v>0</v>
      </c>
      <c r="R1744" s="213">
        <f t="shared" si="346"/>
        <v>0</v>
      </c>
      <c r="S1744" s="213">
        <f t="shared" si="346"/>
        <v>0</v>
      </c>
      <c r="T1744" s="213">
        <f t="shared" si="346"/>
        <v>0</v>
      </c>
      <c r="U1744" s="213">
        <f t="shared" si="346"/>
        <v>0</v>
      </c>
      <c r="V1744" s="213">
        <f t="shared" si="346"/>
        <v>0</v>
      </c>
      <c r="W1744" s="351">
        <f t="shared" si="346"/>
        <v>0</v>
      </c>
      <c r="X1744" s="207">
        <f t="shared" si="345"/>
        <v>0</v>
      </c>
    </row>
    <row r="1745" spans="1:24" ht="18.600000000000001" hidden="1" thickBot="1">
      <c r="A1745" s="142">
        <v>397</v>
      </c>
      <c r="B1745" s="49"/>
      <c r="C1745" s="15">
        <v>4201</v>
      </c>
      <c r="D1745" s="8" t="s">
        <v>1161</v>
      </c>
      <c r="E1745" s="378"/>
      <c r="F1745" s="380"/>
      <c r="G1745" s="130"/>
      <c r="H1745" s="130"/>
      <c r="I1745" s="130"/>
      <c r="J1745" s="128" t="str">
        <f t="shared" si="343"/>
        <v/>
      </c>
      <c r="K1745" s="129"/>
      <c r="L1745" s="347"/>
      <c r="M1745" s="139"/>
      <c r="N1745" s="209">
        <f t="shared" si="344"/>
        <v>0</v>
      </c>
      <c r="O1745" s="348">
        <f t="shared" ref="O1745:O1750" si="347">L1745+M1745-N1745</f>
        <v>0</v>
      </c>
      <c r="P1745" s="129"/>
      <c r="Q1745" s="347"/>
      <c r="R1745" s="139"/>
      <c r="S1745" s="355">
        <f t="shared" ref="S1745:S1750" si="348">+IF(+(L1745+M1745)&gt;=I1745,+M1745,+(+I1745-L1745))</f>
        <v>0</v>
      </c>
      <c r="T1745" s="209">
        <f t="shared" ref="T1745:T1750" si="349">Q1745+R1745-S1745</f>
        <v>0</v>
      </c>
      <c r="U1745" s="139"/>
      <c r="V1745" s="139"/>
      <c r="W1745" s="140"/>
      <c r="X1745" s="207">
        <f t="shared" si="345"/>
        <v>0</v>
      </c>
    </row>
    <row r="1746" spans="1:24" ht="18.600000000000001" hidden="1" thickBot="1">
      <c r="A1746" s="131">
        <v>398</v>
      </c>
      <c r="B1746" s="49"/>
      <c r="C1746" s="7">
        <v>4202</v>
      </c>
      <c r="D1746" s="9" t="s">
        <v>1162</v>
      </c>
      <c r="E1746" s="378"/>
      <c r="F1746" s="380"/>
      <c r="G1746" s="130"/>
      <c r="H1746" s="130"/>
      <c r="I1746" s="130"/>
      <c r="J1746" s="128" t="str">
        <f t="shared" si="343"/>
        <v/>
      </c>
      <c r="K1746" s="129"/>
      <c r="L1746" s="347"/>
      <c r="M1746" s="139"/>
      <c r="N1746" s="209">
        <f t="shared" si="344"/>
        <v>0</v>
      </c>
      <c r="O1746" s="348">
        <f t="shared" si="347"/>
        <v>0</v>
      </c>
      <c r="P1746" s="129"/>
      <c r="Q1746" s="347"/>
      <c r="R1746" s="139"/>
      <c r="S1746" s="355">
        <f t="shared" si="348"/>
        <v>0</v>
      </c>
      <c r="T1746" s="209">
        <f t="shared" si="349"/>
        <v>0</v>
      </c>
      <c r="U1746" s="139"/>
      <c r="V1746" s="139"/>
      <c r="W1746" s="140"/>
      <c r="X1746" s="207">
        <f t="shared" si="345"/>
        <v>0</v>
      </c>
    </row>
    <row r="1747" spans="1:24" ht="18.600000000000001" hidden="1" thickBot="1">
      <c r="A1747" s="131">
        <v>399</v>
      </c>
      <c r="B1747" s="49"/>
      <c r="C1747" s="7">
        <v>4214</v>
      </c>
      <c r="D1747" s="9" t="s">
        <v>1163</v>
      </c>
      <c r="E1747" s="378"/>
      <c r="F1747" s="380"/>
      <c r="G1747" s="130"/>
      <c r="H1747" s="130"/>
      <c r="I1747" s="130"/>
      <c r="J1747" s="128" t="str">
        <f t="shared" si="343"/>
        <v/>
      </c>
      <c r="K1747" s="129"/>
      <c r="L1747" s="347"/>
      <c r="M1747" s="139"/>
      <c r="N1747" s="209">
        <f t="shared" si="344"/>
        <v>0</v>
      </c>
      <c r="O1747" s="348">
        <f t="shared" si="347"/>
        <v>0</v>
      </c>
      <c r="P1747" s="129"/>
      <c r="Q1747" s="347"/>
      <c r="R1747" s="139"/>
      <c r="S1747" s="355">
        <f t="shared" si="348"/>
        <v>0</v>
      </c>
      <c r="T1747" s="209">
        <f t="shared" si="349"/>
        <v>0</v>
      </c>
      <c r="U1747" s="139"/>
      <c r="V1747" s="139"/>
      <c r="W1747" s="140"/>
      <c r="X1747" s="207">
        <f t="shared" si="345"/>
        <v>0</v>
      </c>
    </row>
    <row r="1748" spans="1:24" ht="18.600000000000001" hidden="1" thickBot="1">
      <c r="A1748" s="131">
        <v>400</v>
      </c>
      <c r="B1748" s="49"/>
      <c r="C1748" s="7">
        <v>4217</v>
      </c>
      <c r="D1748" s="9" t="s">
        <v>1164</v>
      </c>
      <c r="E1748" s="378"/>
      <c r="F1748" s="380"/>
      <c r="G1748" s="130"/>
      <c r="H1748" s="130"/>
      <c r="I1748" s="130"/>
      <c r="J1748" s="128" t="str">
        <f t="shared" si="343"/>
        <v/>
      </c>
      <c r="K1748" s="129"/>
      <c r="L1748" s="347"/>
      <c r="M1748" s="139"/>
      <c r="N1748" s="209">
        <f t="shared" si="344"/>
        <v>0</v>
      </c>
      <c r="O1748" s="348">
        <f t="shared" si="347"/>
        <v>0</v>
      </c>
      <c r="P1748" s="129"/>
      <c r="Q1748" s="347"/>
      <c r="R1748" s="139"/>
      <c r="S1748" s="355">
        <f t="shared" si="348"/>
        <v>0</v>
      </c>
      <c r="T1748" s="209">
        <f t="shared" si="349"/>
        <v>0</v>
      </c>
      <c r="U1748" s="139"/>
      <c r="V1748" s="139"/>
      <c r="W1748" s="140"/>
      <c r="X1748" s="207">
        <f t="shared" si="345"/>
        <v>0</v>
      </c>
    </row>
    <row r="1749" spans="1:24" ht="18.600000000000001" hidden="1" thickBot="1">
      <c r="A1749" s="131">
        <v>401</v>
      </c>
      <c r="B1749" s="49"/>
      <c r="C1749" s="7">
        <v>4218</v>
      </c>
      <c r="D1749" s="16" t="s">
        <v>1165</v>
      </c>
      <c r="E1749" s="378"/>
      <c r="F1749" s="380"/>
      <c r="G1749" s="130"/>
      <c r="H1749" s="130"/>
      <c r="I1749" s="130"/>
      <c r="J1749" s="128" t="str">
        <f t="shared" si="343"/>
        <v/>
      </c>
      <c r="K1749" s="129"/>
      <c r="L1749" s="347"/>
      <c r="M1749" s="139"/>
      <c r="N1749" s="209">
        <f t="shared" si="344"/>
        <v>0</v>
      </c>
      <c r="O1749" s="348">
        <f t="shared" si="347"/>
        <v>0</v>
      </c>
      <c r="P1749" s="129"/>
      <c r="Q1749" s="347"/>
      <c r="R1749" s="139"/>
      <c r="S1749" s="355">
        <f t="shared" si="348"/>
        <v>0</v>
      </c>
      <c r="T1749" s="209">
        <f t="shared" si="349"/>
        <v>0</v>
      </c>
      <c r="U1749" s="139"/>
      <c r="V1749" s="139"/>
      <c r="W1749" s="140"/>
      <c r="X1749" s="207">
        <f t="shared" si="345"/>
        <v>0</v>
      </c>
    </row>
    <row r="1750" spans="1:24" ht="18.600000000000001" hidden="1" thickBot="1">
      <c r="A1750" s="131">
        <v>402</v>
      </c>
      <c r="B1750" s="49"/>
      <c r="C1750" s="7">
        <v>4219</v>
      </c>
      <c r="D1750" s="29" t="s">
        <v>1166</v>
      </c>
      <c r="E1750" s="378"/>
      <c r="F1750" s="380"/>
      <c r="G1750" s="130"/>
      <c r="H1750" s="130"/>
      <c r="I1750" s="130"/>
      <c r="J1750" s="128" t="str">
        <f t="shared" si="343"/>
        <v/>
      </c>
      <c r="K1750" s="129"/>
      <c r="L1750" s="347"/>
      <c r="M1750" s="139"/>
      <c r="N1750" s="209">
        <f t="shared" si="344"/>
        <v>0</v>
      </c>
      <c r="O1750" s="348">
        <f t="shared" si="347"/>
        <v>0</v>
      </c>
      <c r="P1750" s="129"/>
      <c r="Q1750" s="347"/>
      <c r="R1750" s="139"/>
      <c r="S1750" s="355">
        <f t="shared" si="348"/>
        <v>0</v>
      </c>
      <c r="T1750" s="209">
        <f t="shared" si="349"/>
        <v>0</v>
      </c>
      <c r="U1750" s="139"/>
      <c r="V1750" s="139"/>
      <c r="W1750" s="140"/>
      <c r="X1750" s="207">
        <f t="shared" si="345"/>
        <v>0</v>
      </c>
    </row>
    <row r="1751" spans="1:24" ht="18.600000000000001" hidden="1" thickBot="1">
      <c r="A1751" s="226">
        <v>404</v>
      </c>
      <c r="B1751" s="10">
        <v>4300</v>
      </c>
      <c r="C1751" s="734" t="s">
        <v>1167</v>
      </c>
      <c r="D1751" s="734"/>
      <c r="E1751" s="381">
        <f>SUM(E1752:E1754)</f>
        <v>0</v>
      </c>
      <c r="F1751" s="211">
        <f>SUM(F1752:F1754)</f>
        <v>0</v>
      </c>
      <c r="G1751" s="137">
        <f>SUM(G1752:G1754)</f>
        <v>0</v>
      </c>
      <c r="H1751" s="137">
        <f>SUM(H1752:H1754)</f>
        <v>0</v>
      </c>
      <c r="I1751" s="137">
        <f>SUM(I1752:I1754)</f>
        <v>0</v>
      </c>
      <c r="J1751" s="128" t="str">
        <f t="shared" si="343"/>
        <v/>
      </c>
      <c r="K1751" s="129"/>
      <c r="L1751" s="212">
        <f>SUM(L1752:L1754)</f>
        <v>0</v>
      </c>
      <c r="M1751" s="213">
        <f>SUM(M1752:M1754)</f>
        <v>0</v>
      </c>
      <c r="N1751" s="350">
        <f>SUM(N1752:N1754)</f>
        <v>0</v>
      </c>
      <c r="O1751" s="351">
        <f>SUM(O1752:O1754)</f>
        <v>0</v>
      </c>
      <c r="P1751" s="129"/>
      <c r="Q1751" s="212">
        <f t="shared" ref="Q1751:W1751" si="350">SUM(Q1752:Q1754)</f>
        <v>0</v>
      </c>
      <c r="R1751" s="213">
        <f t="shared" si="350"/>
        <v>0</v>
      </c>
      <c r="S1751" s="213">
        <f t="shared" si="350"/>
        <v>0</v>
      </c>
      <c r="T1751" s="213">
        <f t="shared" si="350"/>
        <v>0</v>
      </c>
      <c r="U1751" s="213">
        <f t="shared" si="350"/>
        <v>0</v>
      </c>
      <c r="V1751" s="213">
        <f t="shared" si="350"/>
        <v>0</v>
      </c>
      <c r="W1751" s="351">
        <f t="shared" si="350"/>
        <v>0</v>
      </c>
      <c r="X1751" s="207">
        <f t="shared" si="345"/>
        <v>0</v>
      </c>
    </row>
    <row r="1752" spans="1:24" ht="18.600000000000001" hidden="1" thickBot="1">
      <c r="A1752" s="226">
        <v>404</v>
      </c>
      <c r="B1752" s="49"/>
      <c r="C1752" s="15">
        <v>4301</v>
      </c>
      <c r="D1752" s="39" t="s">
        <v>1168</v>
      </c>
      <c r="E1752" s="378"/>
      <c r="F1752" s="380"/>
      <c r="G1752" s="130"/>
      <c r="H1752" s="130"/>
      <c r="I1752" s="130"/>
      <c r="J1752" s="128" t="str">
        <f t="shared" si="343"/>
        <v/>
      </c>
      <c r="K1752" s="129"/>
      <c r="L1752" s="347"/>
      <c r="M1752" s="139"/>
      <c r="N1752" s="209">
        <f t="shared" si="344"/>
        <v>0</v>
      </c>
      <c r="O1752" s="348">
        <f t="shared" ref="O1752:O1757" si="351">L1752+M1752-N1752</f>
        <v>0</v>
      </c>
      <c r="P1752" s="129"/>
      <c r="Q1752" s="347"/>
      <c r="R1752" s="139"/>
      <c r="S1752" s="355">
        <f t="shared" ref="S1752:S1757" si="352">+IF(+(L1752+M1752)&gt;=I1752,+M1752,+(+I1752-L1752))</f>
        <v>0</v>
      </c>
      <c r="T1752" s="209">
        <f t="shared" ref="T1752:T1757" si="353">Q1752+R1752-S1752</f>
        <v>0</v>
      </c>
      <c r="U1752" s="139"/>
      <c r="V1752" s="139"/>
      <c r="W1752" s="140"/>
      <c r="X1752" s="207">
        <f t="shared" si="345"/>
        <v>0</v>
      </c>
    </row>
    <row r="1753" spans="1:24" ht="18.600000000000001" hidden="1" thickBot="1">
      <c r="A1753" s="147">
        <v>440</v>
      </c>
      <c r="B1753" s="49"/>
      <c r="C1753" s="7">
        <v>4302</v>
      </c>
      <c r="D1753" s="9" t="s">
        <v>306</v>
      </c>
      <c r="E1753" s="378"/>
      <c r="F1753" s="380"/>
      <c r="G1753" s="130"/>
      <c r="H1753" s="130"/>
      <c r="I1753" s="130"/>
      <c r="J1753" s="128" t="str">
        <f t="shared" si="343"/>
        <v/>
      </c>
      <c r="K1753" s="129"/>
      <c r="L1753" s="347"/>
      <c r="M1753" s="139"/>
      <c r="N1753" s="209">
        <f t="shared" si="344"/>
        <v>0</v>
      </c>
      <c r="O1753" s="348">
        <f t="shared" si="351"/>
        <v>0</v>
      </c>
      <c r="P1753" s="129"/>
      <c r="Q1753" s="347"/>
      <c r="R1753" s="139"/>
      <c r="S1753" s="355">
        <f t="shared" si="352"/>
        <v>0</v>
      </c>
      <c r="T1753" s="209">
        <f t="shared" si="353"/>
        <v>0</v>
      </c>
      <c r="U1753" s="139"/>
      <c r="V1753" s="139"/>
      <c r="W1753" s="140"/>
      <c r="X1753" s="207">
        <f t="shared" si="345"/>
        <v>0</v>
      </c>
    </row>
    <row r="1754" spans="1:24" ht="18.600000000000001" hidden="1" thickBot="1">
      <c r="A1754" s="147">
        <v>450</v>
      </c>
      <c r="B1754" s="49"/>
      <c r="C1754" s="13">
        <v>4309</v>
      </c>
      <c r="D1754" s="19" t="s">
        <v>1170</v>
      </c>
      <c r="E1754" s="378"/>
      <c r="F1754" s="380"/>
      <c r="G1754" s="130"/>
      <c r="H1754" s="130"/>
      <c r="I1754" s="130"/>
      <c r="J1754" s="128" t="str">
        <f t="shared" si="343"/>
        <v/>
      </c>
      <c r="K1754" s="129"/>
      <c r="L1754" s="347"/>
      <c r="M1754" s="139"/>
      <c r="N1754" s="209">
        <f t="shared" si="344"/>
        <v>0</v>
      </c>
      <c r="O1754" s="348">
        <f t="shared" si="351"/>
        <v>0</v>
      </c>
      <c r="P1754" s="129"/>
      <c r="Q1754" s="347"/>
      <c r="R1754" s="139"/>
      <c r="S1754" s="355">
        <f t="shared" si="352"/>
        <v>0</v>
      </c>
      <c r="T1754" s="209">
        <f t="shared" si="353"/>
        <v>0</v>
      </c>
      <c r="U1754" s="139"/>
      <c r="V1754" s="139"/>
      <c r="W1754" s="140"/>
      <c r="X1754" s="207">
        <f t="shared" si="345"/>
        <v>0</v>
      </c>
    </row>
    <row r="1755" spans="1:24" ht="18.600000000000001" hidden="1" thickBot="1">
      <c r="A1755" s="147">
        <v>495</v>
      </c>
      <c r="B1755" s="10">
        <v>4400</v>
      </c>
      <c r="C1755" s="737" t="s">
        <v>1171</v>
      </c>
      <c r="D1755" s="737"/>
      <c r="E1755" s="381"/>
      <c r="F1755" s="384"/>
      <c r="G1755" s="143"/>
      <c r="H1755" s="143"/>
      <c r="I1755" s="130"/>
      <c r="J1755" s="128" t="str">
        <f t="shared" si="343"/>
        <v/>
      </c>
      <c r="K1755" s="129"/>
      <c r="L1755" s="354"/>
      <c r="M1755" s="141"/>
      <c r="N1755" s="213">
        <f t="shared" si="344"/>
        <v>0</v>
      </c>
      <c r="O1755" s="348">
        <f t="shared" si="351"/>
        <v>0</v>
      </c>
      <c r="P1755" s="129"/>
      <c r="Q1755" s="354"/>
      <c r="R1755" s="141"/>
      <c r="S1755" s="355">
        <f t="shared" si="352"/>
        <v>0</v>
      </c>
      <c r="T1755" s="209">
        <f t="shared" si="353"/>
        <v>0</v>
      </c>
      <c r="U1755" s="141"/>
      <c r="V1755" s="141"/>
      <c r="W1755" s="140"/>
      <c r="X1755" s="207">
        <f t="shared" si="345"/>
        <v>0</v>
      </c>
    </row>
    <row r="1756" spans="1:24" ht="18.600000000000001" hidden="1" thickBot="1">
      <c r="A1756" s="148">
        <v>500</v>
      </c>
      <c r="B1756" s="10">
        <v>4500</v>
      </c>
      <c r="C1756" s="735" t="s">
        <v>279</v>
      </c>
      <c r="D1756" s="735"/>
      <c r="E1756" s="381"/>
      <c r="F1756" s="384"/>
      <c r="G1756" s="143"/>
      <c r="H1756" s="143"/>
      <c r="I1756" s="130"/>
      <c r="J1756" s="128" t="str">
        <f t="shared" si="343"/>
        <v/>
      </c>
      <c r="K1756" s="129"/>
      <c r="L1756" s="354"/>
      <c r="M1756" s="141"/>
      <c r="N1756" s="213">
        <f t="shared" si="344"/>
        <v>0</v>
      </c>
      <c r="O1756" s="348">
        <f t="shared" si="351"/>
        <v>0</v>
      </c>
      <c r="P1756" s="129"/>
      <c r="Q1756" s="354"/>
      <c r="R1756" s="141"/>
      <c r="S1756" s="355">
        <f t="shared" si="352"/>
        <v>0</v>
      </c>
      <c r="T1756" s="209">
        <f t="shared" si="353"/>
        <v>0</v>
      </c>
      <c r="U1756" s="141"/>
      <c r="V1756" s="141"/>
      <c r="W1756" s="140"/>
      <c r="X1756" s="207">
        <f t="shared" si="345"/>
        <v>0</v>
      </c>
    </row>
    <row r="1757" spans="1:24" ht="18.600000000000001" hidden="1" thickBot="1">
      <c r="A1757" s="148">
        <v>505</v>
      </c>
      <c r="B1757" s="10">
        <v>4600</v>
      </c>
      <c r="C1757" s="738" t="s">
        <v>1172</v>
      </c>
      <c r="D1757" s="739"/>
      <c r="E1757" s="381"/>
      <c r="F1757" s="384"/>
      <c r="G1757" s="143"/>
      <c r="H1757" s="143"/>
      <c r="I1757" s="130"/>
      <c r="J1757" s="128" t="str">
        <f t="shared" si="343"/>
        <v/>
      </c>
      <c r="K1757" s="129"/>
      <c r="L1757" s="354"/>
      <c r="M1757" s="141"/>
      <c r="N1757" s="213">
        <f t="shared" si="344"/>
        <v>0</v>
      </c>
      <c r="O1757" s="348">
        <f t="shared" si="351"/>
        <v>0</v>
      </c>
      <c r="P1757" s="129"/>
      <c r="Q1757" s="354"/>
      <c r="R1757" s="141"/>
      <c r="S1757" s="355">
        <f t="shared" si="352"/>
        <v>0</v>
      </c>
      <c r="T1757" s="209">
        <f t="shared" si="353"/>
        <v>0</v>
      </c>
      <c r="U1757" s="141"/>
      <c r="V1757" s="141"/>
      <c r="W1757" s="140"/>
      <c r="X1757" s="207">
        <f t="shared" si="345"/>
        <v>0</v>
      </c>
    </row>
    <row r="1758" spans="1:24" ht="18.600000000000001" hidden="1" thickBot="1">
      <c r="A1758" s="148">
        <v>510</v>
      </c>
      <c r="B1758" s="10">
        <v>4900</v>
      </c>
      <c r="C1758" s="730" t="s">
        <v>1205</v>
      </c>
      <c r="D1758" s="730"/>
      <c r="E1758" s="381">
        <f>+E1759+E1760</f>
        <v>0</v>
      </c>
      <c r="F1758" s="211">
        <f>+F1759+F1760</f>
        <v>0</v>
      </c>
      <c r="G1758" s="137">
        <f>+G1759+G1760</f>
        <v>0</v>
      </c>
      <c r="H1758" s="137">
        <f>+H1759+H1760</f>
        <v>0</v>
      </c>
      <c r="I1758" s="137">
        <f>+I1759+I1760</f>
        <v>0</v>
      </c>
      <c r="J1758" s="128" t="str">
        <f t="shared" si="343"/>
        <v/>
      </c>
      <c r="K1758" s="129"/>
      <c r="L1758" s="214"/>
      <c r="M1758" s="225"/>
      <c r="N1758" s="225"/>
      <c r="O1758" s="352"/>
      <c r="P1758" s="129"/>
      <c r="Q1758" s="214"/>
      <c r="R1758" s="225"/>
      <c r="S1758" s="225"/>
      <c r="T1758" s="225"/>
      <c r="U1758" s="225"/>
      <c r="V1758" s="225"/>
      <c r="W1758" s="352"/>
      <c r="X1758" s="207">
        <f t="shared" si="345"/>
        <v>0</v>
      </c>
    </row>
    <row r="1759" spans="1:24" ht="18.600000000000001" hidden="1" thickBot="1">
      <c r="A1759" s="148">
        <v>515</v>
      </c>
      <c r="B1759" s="49"/>
      <c r="C1759" s="15">
        <v>4901</v>
      </c>
      <c r="D1759" s="50" t="s">
        <v>1206</v>
      </c>
      <c r="E1759" s="378"/>
      <c r="F1759" s="380"/>
      <c r="G1759" s="130"/>
      <c r="H1759" s="130"/>
      <c r="I1759" s="130"/>
      <c r="J1759" s="128" t="str">
        <f t="shared" si="343"/>
        <v/>
      </c>
      <c r="K1759" s="129"/>
      <c r="L1759" s="210"/>
      <c r="M1759" s="215"/>
      <c r="N1759" s="215"/>
      <c r="O1759" s="349"/>
      <c r="P1759" s="129"/>
      <c r="Q1759" s="210"/>
      <c r="R1759" s="215"/>
      <c r="S1759" s="215"/>
      <c r="T1759" s="215"/>
      <c r="U1759" s="215"/>
      <c r="V1759" s="215"/>
      <c r="W1759" s="349"/>
      <c r="X1759" s="207">
        <f t="shared" si="345"/>
        <v>0</v>
      </c>
    </row>
    <row r="1760" spans="1:24" ht="18.600000000000001" hidden="1" thickBot="1">
      <c r="A1760" s="148">
        <v>520</v>
      </c>
      <c r="B1760" s="49"/>
      <c r="C1760" s="13">
        <v>4902</v>
      </c>
      <c r="D1760" s="19" t="s">
        <v>1207</v>
      </c>
      <c r="E1760" s="378"/>
      <c r="F1760" s="380"/>
      <c r="G1760" s="130"/>
      <c r="H1760" s="130"/>
      <c r="I1760" s="130"/>
      <c r="J1760" s="128" t="str">
        <f t="shared" si="343"/>
        <v/>
      </c>
      <c r="K1760" s="129"/>
      <c r="L1760" s="210"/>
      <c r="M1760" s="215"/>
      <c r="N1760" s="215"/>
      <c r="O1760" s="349"/>
      <c r="P1760" s="129"/>
      <c r="Q1760" s="210"/>
      <c r="R1760" s="215"/>
      <c r="S1760" s="215"/>
      <c r="T1760" s="215"/>
      <c r="U1760" s="215"/>
      <c r="V1760" s="215"/>
      <c r="W1760" s="349"/>
      <c r="X1760" s="207">
        <f t="shared" si="345"/>
        <v>0</v>
      </c>
    </row>
    <row r="1761" spans="1:24" ht="18.600000000000001" thickBot="1">
      <c r="A1761" s="148">
        <v>525</v>
      </c>
      <c r="B1761" s="51">
        <v>5100</v>
      </c>
      <c r="C1761" s="729" t="s">
        <v>1173</v>
      </c>
      <c r="D1761" s="729"/>
      <c r="E1761" s="425"/>
      <c r="F1761" s="422">
        <v>155895</v>
      </c>
      <c r="G1761" s="356">
        <v>164100</v>
      </c>
      <c r="H1761" s="356">
        <v>164100</v>
      </c>
      <c r="I1761" s="130">
        <v>164100</v>
      </c>
      <c r="J1761" s="128">
        <f t="shared" si="343"/>
        <v>1</v>
      </c>
      <c r="K1761" s="129"/>
      <c r="L1761" s="357"/>
      <c r="M1761" s="358"/>
      <c r="N1761" s="228">
        <f t="shared" si="344"/>
        <v>164100</v>
      </c>
      <c r="O1761" s="348">
        <f>L1761+M1761-N1761</f>
        <v>-164100</v>
      </c>
      <c r="P1761" s="129"/>
      <c r="Q1761" s="357"/>
      <c r="R1761" s="358"/>
      <c r="S1761" s="355">
        <f>+IF(+(L1761+M1761)&gt;=I1761,+M1761,+(+I1761-L1761))</f>
        <v>164100</v>
      </c>
      <c r="T1761" s="209">
        <f>Q1761+R1761-S1761</f>
        <v>-164100</v>
      </c>
      <c r="U1761" s="358"/>
      <c r="V1761" s="358"/>
      <c r="W1761" s="140"/>
      <c r="X1761" s="207">
        <f t="shared" si="345"/>
        <v>-164100</v>
      </c>
    </row>
    <row r="1762" spans="1:24" ht="18.600000000000001" hidden="1" thickBot="1">
      <c r="A1762" s="147">
        <v>635</v>
      </c>
      <c r="B1762" s="51">
        <v>5200</v>
      </c>
      <c r="C1762" s="740" t="s">
        <v>1174</v>
      </c>
      <c r="D1762" s="740"/>
      <c r="E1762" s="425">
        <f>SUM(E1763:E1769)</f>
        <v>0</v>
      </c>
      <c r="F1762" s="423">
        <f>SUM(F1763:F1769)</f>
        <v>0</v>
      </c>
      <c r="G1762" s="359">
        <f>SUM(G1763:G1769)</f>
        <v>0</v>
      </c>
      <c r="H1762" s="359">
        <f>SUM(H1763:H1769)</f>
        <v>0</v>
      </c>
      <c r="I1762" s="359">
        <f>SUM(I1763:I1769)</f>
        <v>0</v>
      </c>
      <c r="J1762" s="128" t="str">
        <f t="shared" si="343"/>
        <v/>
      </c>
      <c r="K1762" s="129"/>
      <c r="L1762" s="227">
        <f>SUM(L1763:L1769)</f>
        <v>0</v>
      </c>
      <c r="M1762" s="228">
        <f>SUM(M1763:M1769)</f>
        <v>0</v>
      </c>
      <c r="N1762" s="360">
        <f>SUM(N1763:N1769)</f>
        <v>0</v>
      </c>
      <c r="O1762" s="361">
        <f>SUM(O1763:O1769)</f>
        <v>0</v>
      </c>
      <c r="P1762" s="129"/>
      <c r="Q1762" s="227">
        <f t="shared" ref="Q1762:W1762" si="354">SUM(Q1763:Q1769)</f>
        <v>0</v>
      </c>
      <c r="R1762" s="228">
        <f t="shared" si="354"/>
        <v>0</v>
      </c>
      <c r="S1762" s="228">
        <f t="shared" si="354"/>
        <v>0</v>
      </c>
      <c r="T1762" s="228">
        <f t="shared" si="354"/>
        <v>0</v>
      </c>
      <c r="U1762" s="228">
        <f t="shared" si="354"/>
        <v>0</v>
      </c>
      <c r="V1762" s="228">
        <f t="shared" si="354"/>
        <v>0</v>
      </c>
      <c r="W1762" s="361">
        <f t="shared" si="354"/>
        <v>0</v>
      </c>
      <c r="X1762" s="207">
        <f t="shared" si="345"/>
        <v>0</v>
      </c>
    </row>
    <row r="1763" spans="1:24" ht="18.600000000000001" hidden="1" thickBot="1">
      <c r="A1763" s="148">
        <v>640</v>
      </c>
      <c r="B1763" s="52"/>
      <c r="C1763" s="53">
        <v>5201</v>
      </c>
      <c r="D1763" s="54" t="s">
        <v>1175</v>
      </c>
      <c r="E1763" s="426"/>
      <c r="F1763" s="424"/>
      <c r="G1763" s="362"/>
      <c r="H1763" s="362"/>
      <c r="I1763" s="130"/>
      <c r="J1763" s="128" t="str">
        <f t="shared" si="343"/>
        <v/>
      </c>
      <c r="K1763" s="129"/>
      <c r="L1763" s="363"/>
      <c r="M1763" s="364"/>
      <c r="N1763" s="231">
        <f t="shared" si="344"/>
        <v>0</v>
      </c>
      <c r="O1763" s="348">
        <f t="shared" ref="O1763:O1769" si="355">L1763+M1763-N1763</f>
        <v>0</v>
      </c>
      <c r="P1763" s="129"/>
      <c r="Q1763" s="363"/>
      <c r="R1763" s="364"/>
      <c r="S1763" s="355">
        <f t="shared" ref="S1763:S1769" si="356">+IF(+(L1763+M1763)&gt;=I1763,+M1763,+(+I1763-L1763))</f>
        <v>0</v>
      </c>
      <c r="T1763" s="209">
        <f t="shared" ref="T1763:T1769" si="357">Q1763+R1763-S1763</f>
        <v>0</v>
      </c>
      <c r="U1763" s="364"/>
      <c r="V1763" s="364"/>
      <c r="W1763" s="140"/>
      <c r="X1763" s="207">
        <f t="shared" si="345"/>
        <v>0</v>
      </c>
    </row>
    <row r="1764" spans="1:24" ht="18.600000000000001" hidden="1" thickBot="1">
      <c r="A1764" s="148">
        <v>645</v>
      </c>
      <c r="B1764" s="52"/>
      <c r="C1764" s="55">
        <v>5202</v>
      </c>
      <c r="D1764" s="56" t="s">
        <v>1176</v>
      </c>
      <c r="E1764" s="426"/>
      <c r="F1764" s="424"/>
      <c r="G1764" s="362"/>
      <c r="H1764" s="362"/>
      <c r="I1764" s="130"/>
      <c r="J1764" s="128" t="str">
        <f t="shared" si="343"/>
        <v/>
      </c>
      <c r="K1764" s="129"/>
      <c r="L1764" s="363"/>
      <c r="M1764" s="364"/>
      <c r="N1764" s="231">
        <f t="shared" si="344"/>
        <v>0</v>
      </c>
      <c r="O1764" s="348">
        <f t="shared" si="355"/>
        <v>0</v>
      </c>
      <c r="P1764" s="129"/>
      <c r="Q1764" s="363"/>
      <c r="R1764" s="364"/>
      <c r="S1764" s="355">
        <f t="shared" si="356"/>
        <v>0</v>
      </c>
      <c r="T1764" s="209">
        <f t="shared" si="357"/>
        <v>0</v>
      </c>
      <c r="U1764" s="364"/>
      <c r="V1764" s="364"/>
      <c r="W1764" s="140"/>
      <c r="X1764" s="207">
        <f t="shared" si="345"/>
        <v>0</v>
      </c>
    </row>
    <row r="1765" spans="1:24" ht="18.600000000000001" hidden="1" thickBot="1">
      <c r="A1765" s="148">
        <v>650</v>
      </c>
      <c r="B1765" s="52"/>
      <c r="C1765" s="55">
        <v>5203</v>
      </c>
      <c r="D1765" s="56" t="s">
        <v>155</v>
      </c>
      <c r="E1765" s="426"/>
      <c r="F1765" s="424"/>
      <c r="G1765" s="362"/>
      <c r="H1765" s="362"/>
      <c r="I1765" s="130"/>
      <c r="J1765" s="128" t="str">
        <f t="shared" si="343"/>
        <v/>
      </c>
      <c r="K1765" s="129"/>
      <c r="L1765" s="363"/>
      <c r="M1765" s="364"/>
      <c r="N1765" s="231">
        <f t="shared" si="344"/>
        <v>0</v>
      </c>
      <c r="O1765" s="348">
        <f t="shared" si="355"/>
        <v>0</v>
      </c>
      <c r="P1765" s="129"/>
      <c r="Q1765" s="363"/>
      <c r="R1765" s="364"/>
      <c r="S1765" s="355">
        <f t="shared" si="356"/>
        <v>0</v>
      </c>
      <c r="T1765" s="209">
        <f t="shared" si="357"/>
        <v>0</v>
      </c>
      <c r="U1765" s="364"/>
      <c r="V1765" s="364"/>
      <c r="W1765" s="140"/>
      <c r="X1765" s="207">
        <f t="shared" si="345"/>
        <v>0</v>
      </c>
    </row>
    <row r="1766" spans="1:24" ht="18.600000000000001" hidden="1" thickBot="1">
      <c r="A1766" s="147">
        <v>655</v>
      </c>
      <c r="B1766" s="52"/>
      <c r="C1766" s="55">
        <v>5204</v>
      </c>
      <c r="D1766" s="56" t="s">
        <v>156</v>
      </c>
      <c r="E1766" s="426"/>
      <c r="F1766" s="424"/>
      <c r="G1766" s="362"/>
      <c r="H1766" s="362"/>
      <c r="I1766" s="130"/>
      <c r="J1766" s="128" t="str">
        <f t="shared" si="343"/>
        <v/>
      </c>
      <c r="K1766" s="129"/>
      <c r="L1766" s="363"/>
      <c r="M1766" s="364"/>
      <c r="N1766" s="231">
        <f t="shared" si="344"/>
        <v>0</v>
      </c>
      <c r="O1766" s="348">
        <f t="shared" si="355"/>
        <v>0</v>
      </c>
      <c r="P1766" s="129"/>
      <c r="Q1766" s="363"/>
      <c r="R1766" s="364"/>
      <c r="S1766" s="355">
        <f t="shared" si="356"/>
        <v>0</v>
      </c>
      <c r="T1766" s="209">
        <f t="shared" si="357"/>
        <v>0</v>
      </c>
      <c r="U1766" s="364"/>
      <c r="V1766" s="364"/>
      <c r="W1766" s="140"/>
      <c r="X1766" s="207">
        <f t="shared" si="345"/>
        <v>0</v>
      </c>
    </row>
    <row r="1767" spans="1:24" ht="18.600000000000001" hidden="1" thickBot="1">
      <c r="A1767" s="147">
        <v>665</v>
      </c>
      <c r="B1767" s="52"/>
      <c r="C1767" s="55">
        <v>5205</v>
      </c>
      <c r="D1767" s="56" t="s">
        <v>157</v>
      </c>
      <c r="E1767" s="426"/>
      <c r="F1767" s="424"/>
      <c r="G1767" s="362"/>
      <c r="H1767" s="362"/>
      <c r="I1767" s="130"/>
      <c r="J1767" s="128" t="str">
        <f t="shared" si="343"/>
        <v/>
      </c>
      <c r="K1767" s="129"/>
      <c r="L1767" s="363"/>
      <c r="M1767" s="364"/>
      <c r="N1767" s="231">
        <f t="shared" si="344"/>
        <v>0</v>
      </c>
      <c r="O1767" s="348">
        <f t="shared" si="355"/>
        <v>0</v>
      </c>
      <c r="P1767" s="129"/>
      <c r="Q1767" s="363"/>
      <c r="R1767" s="364"/>
      <c r="S1767" s="355">
        <f t="shared" si="356"/>
        <v>0</v>
      </c>
      <c r="T1767" s="209">
        <f t="shared" si="357"/>
        <v>0</v>
      </c>
      <c r="U1767" s="364"/>
      <c r="V1767" s="364"/>
      <c r="W1767" s="140"/>
      <c r="X1767" s="207">
        <f t="shared" si="345"/>
        <v>0</v>
      </c>
    </row>
    <row r="1768" spans="1:24" ht="18.600000000000001" hidden="1" thickBot="1">
      <c r="A1768" s="147">
        <v>675</v>
      </c>
      <c r="B1768" s="52"/>
      <c r="C1768" s="55">
        <v>5206</v>
      </c>
      <c r="D1768" s="56" t="s">
        <v>158</v>
      </c>
      <c r="E1768" s="426"/>
      <c r="F1768" s="424"/>
      <c r="G1768" s="362"/>
      <c r="H1768" s="362"/>
      <c r="I1768" s="130"/>
      <c r="J1768" s="128" t="str">
        <f t="shared" si="343"/>
        <v/>
      </c>
      <c r="K1768" s="129"/>
      <c r="L1768" s="363"/>
      <c r="M1768" s="364"/>
      <c r="N1768" s="231">
        <f t="shared" si="344"/>
        <v>0</v>
      </c>
      <c r="O1768" s="348">
        <f t="shared" si="355"/>
        <v>0</v>
      </c>
      <c r="P1768" s="129"/>
      <c r="Q1768" s="363"/>
      <c r="R1768" s="364"/>
      <c r="S1768" s="355">
        <f t="shared" si="356"/>
        <v>0</v>
      </c>
      <c r="T1768" s="209">
        <f t="shared" si="357"/>
        <v>0</v>
      </c>
      <c r="U1768" s="364"/>
      <c r="V1768" s="364"/>
      <c r="W1768" s="140"/>
      <c r="X1768" s="207">
        <f t="shared" si="345"/>
        <v>0</v>
      </c>
    </row>
    <row r="1769" spans="1:24" ht="18.600000000000001" hidden="1" thickBot="1">
      <c r="A1769" s="147">
        <v>685</v>
      </c>
      <c r="B1769" s="52"/>
      <c r="C1769" s="57">
        <v>5219</v>
      </c>
      <c r="D1769" s="58" t="s">
        <v>159</v>
      </c>
      <c r="E1769" s="426"/>
      <c r="F1769" s="424"/>
      <c r="G1769" s="362"/>
      <c r="H1769" s="362"/>
      <c r="I1769" s="130"/>
      <c r="J1769" s="128" t="str">
        <f t="shared" si="343"/>
        <v/>
      </c>
      <c r="K1769" s="129"/>
      <c r="L1769" s="363"/>
      <c r="M1769" s="364"/>
      <c r="N1769" s="231">
        <f t="shared" si="344"/>
        <v>0</v>
      </c>
      <c r="O1769" s="348">
        <f t="shared" si="355"/>
        <v>0</v>
      </c>
      <c r="P1769" s="129"/>
      <c r="Q1769" s="363"/>
      <c r="R1769" s="364"/>
      <c r="S1769" s="355">
        <f t="shared" si="356"/>
        <v>0</v>
      </c>
      <c r="T1769" s="209">
        <f t="shared" si="357"/>
        <v>0</v>
      </c>
      <c r="U1769" s="364"/>
      <c r="V1769" s="364"/>
      <c r="W1769" s="140"/>
      <c r="X1769" s="207">
        <f t="shared" si="345"/>
        <v>0</v>
      </c>
    </row>
    <row r="1770" spans="1:24" ht="18.600000000000001" hidden="1" thickBot="1">
      <c r="A1770" s="148">
        <v>690</v>
      </c>
      <c r="B1770" s="51">
        <v>5300</v>
      </c>
      <c r="C1770" s="728" t="s">
        <v>160</v>
      </c>
      <c r="D1770" s="728"/>
      <c r="E1770" s="425">
        <f>SUM(E1771:E1772)</f>
        <v>0</v>
      </c>
      <c r="F1770" s="423">
        <f>SUM(F1771:F1772)</f>
        <v>0</v>
      </c>
      <c r="G1770" s="359">
        <f>SUM(G1771:G1772)</f>
        <v>0</v>
      </c>
      <c r="H1770" s="359">
        <f>SUM(H1771:H1772)</f>
        <v>0</v>
      </c>
      <c r="I1770" s="359">
        <f>SUM(I1771:I1772)</f>
        <v>0</v>
      </c>
      <c r="J1770" s="128" t="str">
        <f t="shared" si="343"/>
        <v/>
      </c>
      <c r="K1770" s="129"/>
      <c r="L1770" s="227">
        <f>SUM(L1771:L1772)</f>
        <v>0</v>
      </c>
      <c r="M1770" s="228">
        <f>SUM(M1771:M1772)</f>
        <v>0</v>
      </c>
      <c r="N1770" s="360">
        <f>SUM(N1771:N1772)</f>
        <v>0</v>
      </c>
      <c r="O1770" s="361">
        <f>SUM(O1771:O1772)</f>
        <v>0</v>
      </c>
      <c r="P1770" s="129"/>
      <c r="Q1770" s="227">
        <f t="shared" ref="Q1770:W1770" si="358">SUM(Q1771:Q1772)</f>
        <v>0</v>
      </c>
      <c r="R1770" s="228">
        <f t="shared" si="358"/>
        <v>0</v>
      </c>
      <c r="S1770" s="228">
        <f t="shared" si="358"/>
        <v>0</v>
      </c>
      <c r="T1770" s="228">
        <f t="shared" si="358"/>
        <v>0</v>
      </c>
      <c r="U1770" s="228">
        <f t="shared" si="358"/>
        <v>0</v>
      </c>
      <c r="V1770" s="228">
        <f t="shared" si="358"/>
        <v>0</v>
      </c>
      <c r="W1770" s="361">
        <f t="shared" si="358"/>
        <v>0</v>
      </c>
      <c r="X1770" s="207">
        <f t="shared" si="345"/>
        <v>0</v>
      </c>
    </row>
    <row r="1771" spans="1:24" ht="18.600000000000001" hidden="1" thickBot="1">
      <c r="A1771" s="148">
        <v>695</v>
      </c>
      <c r="B1771" s="52"/>
      <c r="C1771" s="53">
        <v>5301</v>
      </c>
      <c r="D1771" s="54" t="s">
        <v>695</v>
      </c>
      <c r="E1771" s="426"/>
      <c r="F1771" s="424"/>
      <c r="G1771" s="362"/>
      <c r="H1771" s="362"/>
      <c r="I1771" s="130"/>
      <c r="J1771" s="128" t="str">
        <f t="shared" si="343"/>
        <v/>
      </c>
      <c r="K1771" s="129"/>
      <c r="L1771" s="363"/>
      <c r="M1771" s="364"/>
      <c r="N1771" s="231">
        <f t="shared" si="344"/>
        <v>0</v>
      </c>
      <c r="O1771" s="348">
        <f>L1771+M1771-N1771</f>
        <v>0</v>
      </c>
      <c r="P1771" s="129"/>
      <c r="Q1771" s="363"/>
      <c r="R1771" s="364"/>
      <c r="S1771" s="355">
        <f>+IF(+(L1771+M1771)&gt;=I1771,+M1771,+(+I1771-L1771))</f>
        <v>0</v>
      </c>
      <c r="T1771" s="209">
        <f>Q1771+R1771-S1771</f>
        <v>0</v>
      </c>
      <c r="U1771" s="364"/>
      <c r="V1771" s="364"/>
      <c r="W1771" s="140"/>
      <c r="X1771" s="207">
        <f t="shared" si="345"/>
        <v>0</v>
      </c>
    </row>
    <row r="1772" spans="1:24" ht="18.600000000000001" hidden="1" thickBot="1">
      <c r="A1772" s="147">
        <v>700</v>
      </c>
      <c r="B1772" s="52"/>
      <c r="C1772" s="57">
        <v>5309</v>
      </c>
      <c r="D1772" s="58" t="s">
        <v>161</v>
      </c>
      <c r="E1772" s="426"/>
      <c r="F1772" s="424"/>
      <c r="G1772" s="362"/>
      <c r="H1772" s="362"/>
      <c r="I1772" s="130"/>
      <c r="J1772" s="128" t="str">
        <f t="shared" si="343"/>
        <v/>
      </c>
      <c r="K1772" s="129"/>
      <c r="L1772" s="363"/>
      <c r="M1772" s="364"/>
      <c r="N1772" s="231">
        <f t="shared" si="344"/>
        <v>0</v>
      </c>
      <c r="O1772" s="348">
        <f>L1772+M1772-N1772</f>
        <v>0</v>
      </c>
      <c r="P1772" s="129"/>
      <c r="Q1772" s="363"/>
      <c r="R1772" s="364"/>
      <c r="S1772" s="355">
        <f>+IF(+(L1772+M1772)&gt;=I1772,+M1772,+(+I1772-L1772))</f>
        <v>0</v>
      </c>
      <c r="T1772" s="209">
        <f>Q1772+R1772-S1772</f>
        <v>0</v>
      </c>
      <c r="U1772" s="364"/>
      <c r="V1772" s="364"/>
      <c r="W1772" s="140"/>
      <c r="X1772" s="207">
        <f t="shared" si="345"/>
        <v>0</v>
      </c>
    </row>
    <row r="1773" spans="1:24" ht="18.600000000000001" hidden="1" thickBot="1">
      <c r="A1773" s="147">
        <v>710</v>
      </c>
      <c r="B1773" s="51">
        <v>5400</v>
      </c>
      <c r="C1773" s="729" t="s">
        <v>252</v>
      </c>
      <c r="D1773" s="729"/>
      <c r="E1773" s="425"/>
      <c r="F1773" s="422"/>
      <c r="G1773" s="356"/>
      <c r="H1773" s="356"/>
      <c r="I1773" s="130"/>
      <c r="J1773" s="128" t="str">
        <f t="shared" si="343"/>
        <v/>
      </c>
      <c r="K1773" s="129"/>
      <c r="L1773" s="357"/>
      <c r="M1773" s="358"/>
      <c r="N1773" s="228">
        <f t="shared" si="344"/>
        <v>0</v>
      </c>
      <c r="O1773" s="348">
        <f>L1773+M1773-N1773</f>
        <v>0</v>
      </c>
      <c r="P1773" s="129"/>
      <c r="Q1773" s="357"/>
      <c r="R1773" s="358"/>
      <c r="S1773" s="355">
        <f>+IF(+(L1773+M1773)&gt;=I1773,+M1773,+(+I1773-L1773))</f>
        <v>0</v>
      </c>
      <c r="T1773" s="209">
        <f>Q1773+R1773-S1773</f>
        <v>0</v>
      </c>
      <c r="U1773" s="358"/>
      <c r="V1773" s="358"/>
      <c r="W1773" s="140"/>
      <c r="X1773" s="207">
        <f t="shared" si="345"/>
        <v>0</v>
      </c>
    </row>
    <row r="1774" spans="1:24" ht="18.600000000000001" hidden="1" thickBot="1">
      <c r="A1774" s="148">
        <v>715</v>
      </c>
      <c r="B1774" s="10">
        <v>5500</v>
      </c>
      <c r="C1774" s="730" t="s">
        <v>253</v>
      </c>
      <c r="D1774" s="730"/>
      <c r="E1774" s="381">
        <f>SUM(E1775:E1778)</f>
        <v>0</v>
      </c>
      <c r="F1774" s="211">
        <f>SUM(F1775:F1778)</f>
        <v>0</v>
      </c>
      <c r="G1774" s="137">
        <f>SUM(G1775:G1778)</f>
        <v>0</v>
      </c>
      <c r="H1774" s="137">
        <f>SUM(H1775:H1778)</f>
        <v>0</v>
      </c>
      <c r="I1774" s="137">
        <f>SUM(I1775:I1778)</f>
        <v>0</v>
      </c>
      <c r="J1774" s="128" t="str">
        <f t="shared" si="343"/>
        <v/>
      </c>
      <c r="K1774" s="129"/>
      <c r="L1774" s="212">
        <f>SUM(L1775:L1778)</f>
        <v>0</v>
      </c>
      <c r="M1774" s="213">
        <f>SUM(M1775:M1778)</f>
        <v>0</v>
      </c>
      <c r="N1774" s="350">
        <f>SUM(N1775:N1778)</f>
        <v>0</v>
      </c>
      <c r="O1774" s="351">
        <f>SUM(O1775:O1778)</f>
        <v>0</v>
      </c>
      <c r="P1774" s="129"/>
      <c r="Q1774" s="212">
        <f t="shared" ref="Q1774:W1774" si="359">SUM(Q1775:Q1778)</f>
        <v>0</v>
      </c>
      <c r="R1774" s="213">
        <f t="shared" si="359"/>
        <v>0</v>
      </c>
      <c r="S1774" s="213">
        <f t="shared" si="359"/>
        <v>0</v>
      </c>
      <c r="T1774" s="213">
        <f t="shared" si="359"/>
        <v>0</v>
      </c>
      <c r="U1774" s="213">
        <f t="shared" si="359"/>
        <v>0</v>
      </c>
      <c r="V1774" s="213">
        <f t="shared" si="359"/>
        <v>0</v>
      </c>
      <c r="W1774" s="351">
        <f t="shared" si="359"/>
        <v>0</v>
      </c>
      <c r="X1774" s="207">
        <f t="shared" si="345"/>
        <v>0</v>
      </c>
    </row>
    <row r="1775" spans="1:24" ht="18.600000000000001" hidden="1" thickBot="1">
      <c r="A1775" s="148">
        <v>720</v>
      </c>
      <c r="B1775" s="49"/>
      <c r="C1775" s="15">
        <v>5501</v>
      </c>
      <c r="D1775" s="39" t="s">
        <v>254</v>
      </c>
      <c r="E1775" s="378"/>
      <c r="F1775" s="380"/>
      <c r="G1775" s="130"/>
      <c r="H1775" s="130"/>
      <c r="I1775" s="130"/>
      <c r="J1775" s="128" t="str">
        <f t="shared" si="343"/>
        <v/>
      </c>
      <c r="K1775" s="129"/>
      <c r="L1775" s="347"/>
      <c r="M1775" s="139"/>
      <c r="N1775" s="209">
        <f t="shared" si="344"/>
        <v>0</v>
      </c>
      <c r="O1775" s="348">
        <f>L1775+M1775-N1775</f>
        <v>0</v>
      </c>
      <c r="P1775" s="129"/>
      <c r="Q1775" s="347"/>
      <c r="R1775" s="139"/>
      <c r="S1775" s="355">
        <f>+IF(+(L1775+M1775)&gt;=I1775,+M1775,+(+I1775-L1775))</f>
        <v>0</v>
      </c>
      <c r="T1775" s="209">
        <f>Q1775+R1775-S1775</f>
        <v>0</v>
      </c>
      <c r="U1775" s="139"/>
      <c r="V1775" s="139"/>
      <c r="W1775" s="140"/>
      <c r="X1775" s="207">
        <f t="shared" si="345"/>
        <v>0</v>
      </c>
    </row>
    <row r="1776" spans="1:24" ht="18.600000000000001" hidden="1" thickBot="1">
      <c r="A1776" s="148">
        <v>725</v>
      </c>
      <c r="B1776" s="49"/>
      <c r="C1776" s="7">
        <v>5502</v>
      </c>
      <c r="D1776" s="16" t="s">
        <v>255</v>
      </c>
      <c r="E1776" s="378"/>
      <c r="F1776" s="380"/>
      <c r="G1776" s="130"/>
      <c r="H1776" s="130"/>
      <c r="I1776" s="130"/>
      <c r="J1776" s="128" t="str">
        <f t="shared" si="343"/>
        <v/>
      </c>
      <c r="K1776" s="129"/>
      <c r="L1776" s="347"/>
      <c r="M1776" s="139"/>
      <c r="N1776" s="209">
        <f t="shared" si="344"/>
        <v>0</v>
      </c>
      <c r="O1776" s="348">
        <f>L1776+M1776-N1776</f>
        <v>0</v>
      </c>
      <c r="P1776" s="129"/>
      <c r="Q1776" s="347"/>
      <c r="R1776" s="139"/>
      <c r="S1776" s="355">
        <f>+IF(+(L1776+M1776)&gt;=I1776,+M1776,+(+I1776-L1776))</f>
        <v>0</v>
      </c>
      <c r="T1776" s="209">
        <f>Q1776+R1776-S1776</f>
        <v>0</v>
      </c>
      <c r="U1776" s="139"/>
      <c r="V1776" s="139"/>
      <c r="W1776" s="140"/>
      <c r="X1776" s="207">
        <f t="shared" si="345"/>
        <v>0</v>
      </c>
    </row>
    <row r="1777" spans="1:24" ht="18.600000000000001" hidden="1" thickBot="1">
      <c r="A1777" s="148">
        <v>730</v>
      </c>
      <c r="B1777" s="49"/>
      <c r="C1777" s="7">
        <v>5503</v>
      </c>
      <c r="D1777" s="9" t="s">
        <v>256</v>
      </c>
      <c r="E1777" s="378"/>
      <c r="F1777" s="380"/>
      <c r="G1777" s="130"/>
      <c r="H1777" s="130"/>
      <c r="I1777" s="130"/>
      <c r="J1777" s="128" t="str">
        <f t="shared" si="343"/>
        <v/>
      </c>
      <c r="K1777" s="129"/>
      <c r="L1777" s="347"/>
      <c r="M1777" s="139"/>
      <c r="N1777" s="209">
        <f t="shared" si="344"/>
        <v>0</v>
      </c>
      <c r="O1777" s="348">
        <f>L1777+M1777-N1777</f>
        <v>0</v>
      </c>
      <c r="P1777" s="129"/>
      <c r="Q1777" s="347"/>
      <c r="R1777" s="139"/>
      <c r="S1777" s="355">
        <f>+IF(+(L1777+M1777)&gt;=I1777,+M1777,+(+I1777-L1777))</f>
        <v>0</v>
      </c>
      <c r="T1777" s="209">
        <f>Q1777+R1777-S1777</f>
        <v>0</v>
      </c>
      <c r="U1777" s="139"/>
      <c r="V1777" s="139"/>
      <c r="W1777" s="140"/>
      <c r="X1777" s="207">
        <f t="shared" si="345"/>
        <v>0</v>
      </c>
    </row>
    <row r="1778" spans="1:24" ht="18.600000000000001" hidden="1" thickBot="1">
      <c r="A1778" s="148">
        <v>735</v>
      </c>
      <c r="B1778" s="49"/>
      <c r="C1778" s="7">
        <v>5504</v>
      </c>
      <c r="D1778" s="16" t="s">
        <v>257</v>
      </c>
      <c r="E1778" s="378"/>
      <c r="F1778" s="380"/>
      <c r="G1778" s="130"/>
      <c r="H1778" s="130"/>
      <c r="I1778" s="130"/>
      <c r="J1778" s="128" t="str">
        <f t="shared" si="343"/>
        <v/>
      </c>
      <c r="K1778" s="129"/>
      <c r="L1778" s="347"/>
      <c r="M1778" s="139"/>
      <c r="N1778" s="209">
        <f t="shared" si="344"/>
        <v>0</v>
      </c>
      <c r="O1778" s="348">
        <f>L1778+M1778-N1778</f>
        <v>0</v>
      </c>
      <c r="P1778" s="129"/>
      <c r="Q1778" s="347"/>
      <c r="R1778" s="139"/>
      <c r="S1778" s="355">
        <f>+IF(+(L1778+M1778)&gt;=I1778,+M1778,+(+I1778-L1778))</f>
        <v>0</v>
      </c>
      <c r="T1778" s="209">
        <f>Q1778+R1778-S1778</f>
        <v>0</v>
      </c>
      <c r="U1778" s="139"/>
      <c r="V1778" s="139"/>
      <c r="W1778" s="140"/>
      <c r="X1778" s="207">
        <f t="shared" si="345"/>
        <v>0</v>
      </c>
    </row>
    <row r="1779" spans="1:24" ht="18.600000000000001" hidden="1" thickBot="1">
      <c r="A1779" s="148">
        <v>740</v>
      </c>
      <c r="B1779" s="51">
        <v>5700</v>
      </c>
      <c r="C1779" s="731" t="s">
        <v>258</v>
      </c>
      <c r="D1779" s="732"/>
      <c r="E1779" s="425">
        <f>SUM(E1780:E1782)</f>
        <v>0</v>
      </c>
      <c r="F1779" s="423">
        <f>SUM(F1780:F1782)</f>
        <v>0</v>
      </c>
      <c r="G1779" s="359">
        <f>SUM(G1780:G1782)</f>
        <v>0</v>
      </c>
      <c r="H1779" s="359">
        <f>SUM(H1780:H1782)</f>
        <v>0</v>
      </c>
      <c r="I1779" s="359">
        <f>SUM(I1780:I1782)</f>
        <v>0</v>
      </c>
      <c r="J1779" s="128" t="str">
        <f t="shared" si="343"/>
        <v/>
      </c>
      <c r="K1779" s="129"/>
      <c r="L1779" s="227">
        <f>SUM(L1780:L1782)</f>
        <v>0</v>
      </c>
      <c r="M1779" s="228">
        <f>SUM(M1780:M1782)</f>
        <v>0</v>
      </c>
      <c r="N1779" s="360">
        <f>SUM(N1780:N1781)</f>
        <v>0</v>
      </c>
      <c r="O1779" s="361">
        <f>SUM(O1780:O1782)</f>
        <v>0</v>
      </c>
      <c r="P1779" s="129"/>
      <c r="Q1779" s="227">
        <f>SUM(Q1780:Q1782)</f>
        <v>0</v>
      </c>
      <c r="R1779" s="228">
        <f>SUM(R1780:R1782)</f>
        <v>0</v>
      </c>
      <c r="S1779" s="228">
        <f>SUM(S1780:S1782)</f>
        <v>0</v>
      </c>
      <c r="T1779" s="228">
        <f>SUM(T1780:T1782)</f>
        <v>0</v>
      </c>
      <c r="U1779" s="228">
        <f>SUM(U1780:U1782)</f>
        <v>0</v>
      </c>
      <c r="V1779" s="228">
        <f>SUM(V1780:V1781)</f>
        <v>0</v>
      </c>
      <c r="W1779" s="361">
        <f>SUM(W1780:W1782)</f>
        <v>0</v>
      </c>
      <c r="X1779" s="207">
        <f t="shared" si="345"/>
        <v>0</v>
      </c>
    </row>
    <row r="1780" spans="1:24" ht="18.600000000000001" hidden="1" thickBot="1">
      <c r="A1780" s="148">
        <v>745</v>
      </c>
      <c r="B1780" s="52"/>
      <c r="C1780" s="53">
        <v>5701</v>
      </c>
      <c r="D1780" s="54" t="s">
        <v>259</v>
      </c>
      <c r="E1780" s="426"/>
      <c r="F1780" s="424"/>
      <c r="G1780" s="362"/>
      <c r="H1780" s="362"/>
      <c r="I1780" s="130"/>
      <c r="J1780" s="128" t="str">
        <f t="shared" si="343"/>
        <v/>
      </c>
      <c r="K1780" s="129"/>
      <c r="L1780" s="363"/>
      <c r="M1780" s="364"/>
      <c r="N1780" s="231">
        <f t="shared" si="344"/>
        <v>0</v>
      </c>
      <c r="O1780" s="348">
        <f>L1780+M1780-N1780</f>
        <v>0</v>
      </c>
      <c r="P1780" s="129"/>
      <c r="Q1780" s="363"/>
      <c r="R1780" s="364"/>
      <c r="S1780" s="355">
        <f>+IF(+(L1780+M1780)&gt;=I1780,+M1780,+(+I1780-L1780))</f>
        <v>0</v>
      </c>
      <c r="T1780" s="209">
        <f>Q1780+R1780-S1780</f>
        <v>0</v>
      </c>
      <c r="U1780" s="364"/>
      <c r="V1780" s="364"/>
      <c r="W1780" s="140"/>
      <c r="X1780" s="207">
        <f t="shared" si="345"/>
        <v>0</v>
      </c>
    </row>
    <row r="1781" spans="1:24" ht="18.600000000000001" hidden="1" thickBot="1">
      <c r="A1781" s="147">
        <v>750</v>
      </c>
      <c r="B1781" s="52"/>
      <c r="C1781" s="57">
        <v>5702</v>
      </c>
      <c r="D1781" s="58" t="s">
        <v>260</v>
      </c>
      <c r="E1781" s="426"/>
      <c r="F1781" s="424"/>
      <c r="G1781" s="362"/>
      <c r="H1781" s="362"/>
      <c r="I1781" s="130"/>
      <c r="J1781" s="128" t="str">
        <f t="shared" si="343"/>
        <v/>
      </c>
      <c r="K1781" s="129"/>
      <c r="L1781" s="363"/>
      <c r="M1781" s="364"/>
      <c r="N1781" s="231">
        <f t="shared" si="344"/>
        <v>0</v>
      </c>
      <c r="O1781" s="348">
        <f>L1781+M1781-N1781</f>
        <v>0</v>
      </c>
      <c r="P1781" s="129"/>
      <c r="Q1781" s="363"/>
      <c r="R1781" s="364"/>
      <c r="S1781" s="355">
        <f>+IF(+(L1781+M1781)&gt;=I1781,+M1781,+(+I1781-L1781))</f>
        <v>0</v>
      </c>
      <c r="T1781" s="209">
        <f>Q1781+R1781-S1781</f>
        <v>0</v>
      </c>
      <c r="U1781" s="364"/>
      <c r="V1781" s="364"/>
      <c r="W1781" s="140"/>
      <c r="X1781" s="207">
        <f t="shared" si="345"/>
        <v>0</v>
      </c>
    </row>
    <row r="1782" spans="1:24" ht="18.600000000000001" hidden="1" thickBot="1">
      <c r="A1782" s="148">
        <v>755</v>
      </c>
      <c r="B1782" s="6"/>
      <c r="C1782" s="59">
        <v>4071</v>
      </c>
      <c r="D1782" s="402" t="s">
        <v>261</v>
      </c>
      <c r="E1782" s="378"/>
      <c r="F1782" s="390"/>
      <c r="G1782" s="162"/>
      <c r="H1782" s="162"/>
      <c r="I1782" s="130"/>
      <c r="J1782" s="128" t="str">
        <f t="shared" si="343"/>
        <v/>
      </c>
      <c r="K1782" s="129"/>
      <c r="L1782" s="233"/>
      <c r="M1782" s="215"/>
      <c r="N1782" s="215"/>
      <c r="O1782" s="365"/>
      <c r="P1782" s="129"/>
      <c r="Q1782" s="210"/>
      <c r="R1782" s="215"/>
      <c r="S1782" s="215"/>
      <c r="T1782" s="215"/>
      <c r="U1782" s="215"/>
      <c r="V1782" s="215"/>
      <c r="W1782" s="349"/>
      <c r="X1782" s="207">
        <f t="shared" si="345"/>
        <v>0</v>
      </c>
    </row>
    <row r="1783" spans="1:24" ht="36" hidden="1" customHeight="1">
      <c r="A1783" s="148">
        <v>760</v>
      </c>
      <c r="B1783" s="49"/>
      <c r="C1783" s="60"/>
      <c r="D1783" s="235"/>
      <c r="E1783" s="134"/>
      <c r="F1783" s="134"/>
      <c r="G1783" s="134"/>
      <c r="H1783" s="134"/>
      <c r="I1783" s="135"/>
      <c r="J1783" s="128" t="str">
        <f t="shared" si="343"/>
        <v/>
      </c>
      <c r="K1783" s="129"/>
      <c r="L1783" s="366"/>
      <c r="M1783" s="367"/>
      <c r="N1783" s="222"/>
      <c r="O1783" s="223"/>
      <c r="P1783" s="129"/>
      <c r="Q1783" s="366"/>
      <c r="R1783" s="367"/>
      <c r="S1783" s="222"/>
      <c r="T1783" s="222"/>
      <c r="U1783" s="367"/>
      <c r="V1783" s="222"/>
      <c r="W1783" s="223"/>
      <c r="X1783" s="223"/>
    </row>
    <row r="1784" spans="1:24" ht="18.600000000000001" hidden="1" thickBot="1">
      <c r="A1784" s="147">
        <v>765</v>
      </c>
      <c r="B1784" s="368">
        <v>98</v>
      </c>
      <c r="C1784" s="733" t="s">
        <v>262</v>
      </c>
      <c r="D1784" s="734"/>
      <c r="E1784" s="381"/>
      <c r="F1784" s="384">
        <v>10210</v>
      </c>
      <c r="G1784" s="143"/>
      <c r="H1784" s="143"/>
      <c r="I1784" s="130"/>
      <c r="J1784" s="128" t="str">
        <f t="shared" si="343"/>
        <v/>
      </c>
      <c r="K1784" s="129"/>
      <c r="L1784" s="354"/>
      <c r="M1784" s="141"/>
      <c r="N1784" s="213">
        <f t="shared" si="344"/>
        <v>0</v>
      </c>
      <c r="O1784" s="348">
        <f>L1784+M1784-N1784</f>
        <v>0</v>
      </c>
      <c r="P1784" s="129"/>
      <c r="Q1784" s="354"/>
      <c r="R1784" s="141"/>
      <c r="S1784" s="355">
        <f>+IF(+(L1784+M1784)&gt;=I1784,+M1784,+(+I1784-L1784))</f>
        <v>0</v>
      </c>
      <c r="T1784" s="209">
        <f>Q1784+R1784-S1784</f>
        <v>0</v>
      </c>
      <c r="U1784" s="141"/>
      <c r="V1784" s="141"/>
      <c r="W1784" s="140"/>
      <c r="X1784" s="207">
        <f t="shared" si="345"/>
        <v>0</v>
      </c>
    </row>
    <row r="1785" spans="1:24" ht="16.8" hidden="1" thickBot="1">
      <c r="A1785" s="147">
        <v>775</v>
      </c>
      <c r="B1785" s="61"/>
      <c r="C1785" s="237" t="s">
        <v>263</v>
      </c>
      <c r="D1785" s="238"/>
      <c r="E1785" s="314"/>
      <c r="F1785" s="314"/>
      <c r="G1785" s="314"/>
      <c r="H1785" s="314"/>
      <c r="I1785" s="239"/>
      <c r="J1785" s="128" t="str">
        <f t="shared" si="343"/>
        <v/>
      </c>
      <c r="K1785" s="129"/>
      <c r="L1785" s="240"/>
      <c r="M1785" s="241"/>
      <c r="N1785" s="241"/>
      <c r="O1785" s="242"/>
      <c r="P1785" s="129"/>
      <c r="Q1785" s="240"/>
      <c r="R1785" s="241"/>
      <c r="S1785" s="241"/>
      <c r="T1785" s="241"/>
      <c r="U1785" s="241"/>
      <c r="V1785" s="241"/>
      <c r="W1785" s="242"/>
      <c r="X1785" s="242"/>
    </row>
    <row r="1786" spans="1:24" ht="16.8" hidden="1" thickBot="1">
      <c r="A1786" s="148">
        <v>780</v>
      </c>
      <c r="B1786" s="61"/>
      <c r="C1786" s="243" t="s">
        <v>264</v>
      </c>
      <c r="D1786" s="235"/>
      <c r="E1786" s="302"/>
      <c r="F1786" s="302"/>
      <c r="G1786" s="302"/>
      <c r="H1786" s="302"/>
      <c r="I1786" s="200"/>
      <c r="J1786" s="128" t="str">
        <f t="shared" si="343"/>
        <v/>
      </c>
      <c r="K1786" s="129"/>
      <c r="L1786" s="244"/>
      <c r="M1786" s="245"/>
      <c r="N1786" s="245"/>
      <c r="O1786" s="246"/>
      <c r="P1786" s="129"/>
      <c r="Q1786" s="244"/>
      <c r="R1786" s="245"/>
      <c r="S1786" s="245"/>
      <c r="T1786" s="245"/>
      <c r="U1786" s="245"/>
      <c r="V1786" s="245"/>
      <c r="W1786" s="246"/>
      <c r="X1786" s="246"/>
    </row>
    <row r="1787" spans="1:24" ht="16.8" hidden="1" thickBot="1">
      <c r="A1787" s="148">
        <v>785</v>
      </c>
      <c r="B1787" s="62"/>
      <c r="C1787" s="247" t="s">
        <v>265</v>
      </c>
      <c r="D1787" s="248"/>
      <c r="E1787" s="315"/>
      <c r="F1787" s="315"/>
      <c r="G1787" s="315"/>
      <c r="H1787" s="315"/>
      <c r="I1787" s="202"/>
      <c r="J1787" s="128" t="str">
        <f t="shared" si="343"/>
        <v/>
      </c>
      <c r="K1787" s="129"/>
      <c r="L1787" s="249"/>
      <c r="M1787" s="250"/>
      <c r="N1787" s="250"/>
      <c r="O1787" s="251"/>
      <c r="P1787" s="129"/>
      <c r="Q1787" s="249"/>
      <c r="R1787" s="250"/>
      <c r="S1787" s="250"/>
      <c r="T1787" s="250"/>
      <c r="U1787" s="250"/>
      <c r="V1787" s="250"/>
      <c r="W1787" s="251"/>
      <c r="X1787" s="251"/>
    </row>
    <row r="1788" spans="1:24" ht="18.600000000000001" thickBot="1">
      <c r="A1788" s="148">
        <v>790</v>
      </c>
      <c r="B1788" s="63"/>
      <c r="C1788" s="32" t="s">
        <v>484</v>
      </c>
      <c r="D1788" s="64" t="s">
        <v>266</v>
      </c>
      <c r="E1788" s="165">
        <f>SUM(E1676,E1679,E1685,E1691,E1692,E1710,E1714,E1720,E1723,E1724,E1725,E1726,E1727,E1734,E1741,E1742,E1743,E1744,E1751,E1755,E1756,E1757,E1758,E1761,E1762,E1770,E1773,E1774,E1779)+E1784</f>
        <v>0</v>
      </c>
      <c r="F1788" s="165">
        <f>SUM(F1676,F1679,F1685,F1691,F1692,F1710,F1714,F1720,F1723,F1724,F1725,F1726,F1727,F1734,F1741,F1742,F1743,F1744,F1751,F1755,F1756,F1757,F1758,F1761,F1762,F1770,F1773,F1774,F1779)+F1784</f>
        <v>204200</v>
      </c>
      <c r="G1788" s="165">
        <f>SUM(G1676,G1679,G1685,G1691,G1692,G1710,G1714,G1720,G1723,G1724,G1725,G1726,G1727,G1734,G1741,G1742,G1743,G1744,G1751,G1755,G1756,G1757,G1758,G1761,G1762,G1770,G1773,G1774,G1779)+G1784</f>
        <v>204200</v>
      </c>
      <c r="H1788" s="165">
        <f>SUM(H1676,H1679,H1685,H1691,H1692,H1710,H1714,H1720,H1723,H1724,H1725,H1726,H1727,H1734,H1741,H1742,H1743,H1744,H1751,H1755,H1756,H1757,H1758,H1761,H1762,H1770,H1773,H1774,H1779)+H1784</f>
        <v>204200</v>
      </c>
      <c r="I1788" s="165">
        <f>SUM(I1676,I1679,I1685,I1691,I1692,I1710,I1714,I1720,I1723,I1724,I1725,I1726,I1727,I1734,I1741,I1742,I1743,I1744,I1751,I1755,I1756,I1757,I1758,I1761,I1762,I1770,I1773,I1774,I1779)+I1784</f>
        <v>204200</v>
      </c>
      <c r="J1788" s="128">
        <f t="shared" si="343"/>
        <v>1</v>
      </c>
      <c r="K1788" s="369" t="str">
        <f>LEFT(C1673,1)</f>
        <v/>
      </c>
      <c r="L1788" s="165">
        <f>SUM(L1676,L1679,L1685,L1691,L1692,L1710,L1714,L1720,L1723,L1724,L1725,L1726,L1727,L1734,L1741,L1742,L1743,L1744,L1751,L1755,L1756,L1757,L1758,L1761,L1762,L1770,L1773,L1774,L1779)+L1784</f>
        <v>0</v>
      </c>
      <c r="M1788" s="165">
        <f>SUM(M1676,M1679,M1685,M1691,M1692,M1710,M1714,M1720,M1723,M1724,M1725,M1726,M1727,M1734,M1741,M1742,M1743,M1744,M1751,M1755,M1756,M1757,M1758,M1761,M1762,M1770,M1773,M1774,M1779)+M1784</f>
        <v>0</v>
      </c>
      <c r="N1788" s="165">
        <f>SUM(N1676,N1679,N1685,N1691,N1692,N1710,N1714,N1720,N1723,N1724,N1725,N1726,N1727,N1734,N1741,N1742,N1743,N1744,N1751,N1755,N1756,N1757,N1758,N1761,N1762,N1770,N1773,N1774,N1779)+N1784</f>
        <v>204200</v>
      </c>
      <c r="O1788" s="165">
        <f>SUM(O1676,O1679,O1685,O1691,O1692,O1710,O1714,O1720,O1723,O1724,O1725,O1726,O1727,O1734,O1741,O1742,O1743,O1744,O1751,O1755,O1756,O1757,O1758,O1761,O1762,O1770,O1773,O1774,O1779)+O1784</f>
        <v>-204200</v>
      </c>
      <c r="P1788" s="103"/>
      <c r="Q1788" s="165">
        <f t="shared" ref="Q1788:V1788" si="360">SUM(Q1676,Q1679,Q1685,Q1691,Q1692,Q1710,Q1714,Q1720,Q1723,Q1724,Q1725,Q1726,Q1727,Q1734,Q1741,Q1742,Q1743,Q1744,Q1751,Q1755,Q1756,Q1757,Q1758,Q1761,Q1762,Q1770,Q1773,Q1774,Q1779)+Q1784</f>
        <v>0</v>
      </c>
      <c r="R1788" s="165">
        <f t="shared" si="360"/>
        <v>0</v>
      </c>
      <c r="S1788" s="165">
        <f t="shared" si="360"/>
        <v>204200</v>
      </c>
      <c r="T1788" s="165">
        <f t="shared" si="360"/>
        <v>-204200</v>
      </c>
      <c r="U1788" s="165">
        <f t="shared" si="360"/>
        <v>0</v>
      </c>
      <c r="V1788" s="165">
        <f t="shared" si="360"/>
        <v>0</v>
      </c>
      <c r="W1788" s="165">
        <f>SUM(W1676,W1679,W1685,W1691,W1692,W1710,W1714,W1720,W1723,W1724,W1725,W1726,W1727,W1734,W1741,W1742,W1743,W1744,W1751,W1755,W1756,W1757,W1758,W1761,W1762,W1770,W1773,W1774,W1779)+W1784</f>
        <v>0</v>
      </c>
      <c r="X1788" s="207">
        <f>T1788-U1788-V1788-W1788</f>
        <v>-204200</v>
      </c>
    </row>
    <row r="1789" spans="1:24">
      <c r="A1789" s="148">
        <v>795</v>
      </c>
      <c r="B1789" s="617" t="s">
        <v>809</v>
      </c>
      <c r="C1789" s="65"/>
      <c r="H1789" s="96"/>
      <c r="I1789" s="100"/>
      <c r="J1789" s="102">
        <f>J1788</f>
        <v>1</v>
      </c>
      <c r="P1789" s="321"/>
      <c r="X1789" s="321"/>
    </row>
    <row r="1790" spans="1:24">
      <c r="A1790" s="147">
        <v>805</v>
      </c>
      <c r="B1790" s="311"/>
      <c r="C1790" s="311"/>
      <c r="D1790" s="312"/>
      <c r="E1790" s="311"/>
      <c r="F1790" s="311"/>
      <c r="G1790" s="311"/>
      <c r="H1790" s="311"/>
      <c r="I1790" s="313"/>
      <c r="J1790" s="102">
        <f>J1788</f>
        <v>1</v>
      </c>
      <c r="L1790" s="311"/>
      <c r="M1790" s="311"/>
      <c r="N1790" s="313"/>
      <c r="O1790" s="313"/>
      <c r="P1790" s="313"/>
      <c r="Q1790" s="311"/>
      <c r="R1790" s="311"/>
      <c r="S1790" s="313"/>
      <c r="T1790" s="313"/>
      <c r="U1790" s="311"/>
      <c r="V1790" s="313"/>
      <c r="W1790" s="313"/>
      <c r="X1790" s="313"/>
    </row>
    <row r="1791" spans="1:24">
      <c r="A1791" s="148">
        <v>810</v>
      </c>
      <c r="E1791" s="167"/>
      <c r="F1791" s="167"/>
      <c r="G1791" s="167"/>
      <c r="H1791" s="167"/>
      <c r="I1791" s="173"/>
      <c r="J1791" s="102">
        <f>(IF($E1921&lt;&gt;0,$J$2,IF($I1921&lt;&gt;0,$J$2,"")))</f>
        <v>1</v>
      </c>
      <c r="L1791" s="167"/>
      <c r="M1791" s="167"/>
      <c r="N1791" s="173"/>
      <c r="O1791" s="173"/>
      <c r="P1791" s="173"/>
      <c r="Q1791" s="167"/>
      <c r="R1791" s="167"/>
      <c r="S1791" s="173"/>
      <c r="T1791" s="173"/>
      <c r="U1791" s="167"/>
      <c r="V1791" s="173"/>
      <c r="W1791" s="173"/>
      <c r="X1791" s="321"/>
    </row>
    <row r="1792" spans="1:24">
      <c r="A1792" s="148">
        <v>815</v>
      </c>
      <c r="C1792" s="108"/>
      <c r="D1792" s="109"/>
      <c r="E1792" s="167"/>
      <c r="F1792" s="167"/>
      <c r="G1792" s="167"/>
      <c r="H1792" s="167"/>
      <c r="I1792" s="173"/>
      <c r="J1792" s="102">
        <f>(IF($E1921&lt;&gt;0,$J$2,IF($I1921&lt;&gt;0,$J$2,"")))</f>
        <v>1</v>
      </c>
      <c r="L1792" s="167"/>
      <c r="M1792" s="167"/>
      <c r="N1792" s="173"/>
      <c r="O1792" s="173"/>
      <c r="P1792" s="173"/>
      <c r="Q1792" s="167"/>
      <c r="R1792" s="167"/>
      <c r="S1792" s="173"/>
      <c r="T1792" s="173"/>
      <c r="U1792" s="167"/>
      <c r="V1792" s="173"/>
      <c r="W1792" s="173"/>
      <c r="X1792" s="321"/>
    </row>
    <row r="1793" spans="1:24">
      <c r="A1793" s="154">
        <v>525</v>
      </c>
      <c r="B1793" s="750" t="str">
        <f>$B$7</f>
        <v>ПРОГНОЗА ЗА ПЕРИОДА 2015-2017 г. НА ПОСТЪПЛЕНИЯТА ОТ МЕСТНИ ПРИХОДИ  И НА РАЗХОДИТЕ ЗА МЕСТНИ ДЕЙНОСТИ</v>
      </c>
      <c r="C1793" s="751"/>
      <c r="D1793" s="751"/>
      <c r="E1793" s="167"/>
      <c r="F1793" s="167"/>
      <c r="G1793" s="167"/>
      <c r="H1793" s="167"/>
      <c r="I1793" s="173"/>
      <c r="J1793" s="102">
        <f>(IF($E1921&lt;&gt;0,$J$2,IF($I1921&lt;&gt;0,$J$2,"")))</f>
        <v>1</v>
      </c>
      <c r="L1793" s="167"/>
      <c r="M1793" s="167"/>
      <c r="N1793" s="173"/>
      <c r="O1793" s="173"/>
      <c r="P1793" s="173"/>
      <c r="Q1793" s="167"/>
      <c r="R1793" s="167"/>
      <c r="S1793" s="173"/>
      <c r="T1793" s="173"/>
      <c r="U1793" s="167"/>
      <c r="V1793" s="173"/>
      <c r="W1793" s="173"/>
      <c r="X1793" s="321"/>
    </row>
    <row r="1794" spans="1:24">
      <c r="A1794" s="147">
        <v>820</v>
      </c>
      <c r="C1794" s="108"/>
      <c r="D1794" s="109"/>
      <c r="E1794" s="168" t="s">
        <v>1663</v>
      </c>
      <c r="F1794" s="168" t="s">
        <v>770</v>
      </c>
      <c r="G1794" s="167"/>
      <c r="H1794" s="167"/>
      <c r="I1794" s="173"/>
      <c r="J1794" s="102">
        <f>(IF($E1921&lt;&gt;0,$J$2,IF($I1921&lt;&gt;0,$J$2,"")))</f>
        <v>1</v>
      </c>
      <c r="L1794" s="167"/>
      <c r="M1794" s="167"/>
      <c r="N1794" s="173"/>
      <c r="O1794" s="173"/>
      <c r="P1794" s="173"/>
      <c r="Q1794" s="167"/>
      <c r="R1794" s="167"/>
      <c r="S1794" s="173"/>
      <c r="T1794" s="173"/>
      <c r="U1794" s="167"/>
      <c r="V1794" s="173"/>
      <c r="W1794" s="173"/>
      <c r="X1794" s="321"/>
    </row>
    <row r="1795" spans="1:24">
      <c r="A1795" s="148">
        <v>821</v>
      </c>
      <c r="B1795" s="752" t="str">
        <f>$B$9</f>
        <v xml:space="preserve">       ОБЩИНА  МАДЖАРОВО</v>
      </c>
      <c r="C1795" s="751"/>
      <c r="D1795" s="751"/>
      <c r="E1795" s="169">
        <f>$E$9</f>
        <v>41640</v>
      </c>
      <c r="F1795" s="170">
        <f>$F$9</f>
        <v>43100</v>
      </c>
      <c r="G1795" s="167"/>
      <c r="H1795" s="167"/>
      <c r="I1795" s="173"/>
      <c r="J1795" s="102">
        <f>(IF($E1921&lt;&gt;0,$J$2,IF($I1921&lt;&gt;0,$J$2,"")))</f>
        <v>1</v>
      </c>
      <c r="L1795" s="167"/>
      <c r="M1795" s="167"/>
      <c r="N1795" s="173"/>
      <c r="O1795" s="173"/>
      <c r="P1795" s="173"/>
      <c r="Q1795" s="167"/>
      <c r="R1795" s="167"/>
      <c r="S1795" s="173"/>
      <c r="T1795" s="173"/>
      <c r="U1795" s="167"/>
      <c r="V1795" s="173"/>
      <c r="W1795" s="173"/>
      <c r="X1795" s="321"/>
    </row>
    <row r="1796" spans="1:24">
      <c r="A1796" s="148">
        <v>822</v>
      </c>
      <c r="B1796" s="111" t="str">
        <f>$B$10</f>
        <v>(наименование на разпоредителя с бюджет)</v>
      </c>
      <c r="E1796" s="167"/>
      <c r="F1796" s="171">
        <f>$F$10</f>
        <v>2017</v>
      </c>
      <c r="G1796" s="167"/>
      <c r="H1796" s="167"/>
      <c r="I1796" s="173"/>
      <c r="J1796" s="102">
        <f>(IF($E1921&lt;&gt;0,$J$2,IF($I1921&lt;&gt;0,$J$2,"")))</f>
        <v>1</v>
      </c>
      <c r="L1796" s="167"/>
      <c r="M1796" s="167"/>
      <c r="N1796" s="173"/>
      <c r="O1796" s="173"/>
      <c r="P1796" s="173"/>
      <c r="Q1796" s="167"/>
      <c r="R1796" s="167"/>
      <c r="S1796" s="173"/>
      <c r="T1796" s="173"/>
      <c r="U1796" s="167"/>
      <c r="V1796" s="173"/>
      <c r="W1796" s="173"/>
      <c r="X1796" s="321"/>
    </row>
    <row r="1797" spans="1:24" ht="16.2" thickBot="1">
      <c r="A1797" s="148">
        <v>823</v>
      </c>
      <c r="B1797" s="111"/>
      <c r="E1797" s="172"/>
      <c r="F1797" s="167"/>
      <c r="G1797" s="167"/>
      <c r="H1797" s="167"/>
      <c r="I1797" s="173"/>
      <c r="J1797" s="102">
        <f>(IF($E1921&lt;&gt;0,$J$2,IF($I1921&lt;&gt;0,$J$2,"")))</f>
        <v>1</v>
      </c>
      <c r="L1797" s="167"/>
      <c r="M1797" s="167"/>
      <c r="N1797" s="173"/>
      <c r="O1797" s="173"/>
      <c r="P1797" s="173"/>
      <c r="Q1797" s="167"/>
      <c r="R1797" s="167"/>
      <c r="S1797" s="173"/>
      <c r="T1797" s="173"/>
      <c r="U1797" s="167"/>
      <c r="V1797" s="173"/>
      <c r="W1797" s="173"/>
      <c r="X1797" s="321"/>
    </row>
    <row r="1798" spans="1:24" ht="16.8" thickTop="1" thickBot="1">
      <c r="A1798" s="148">
        <v>825</v>
      </c>
      <c r="B1798" s="752" t="str">
        <f>$B$12</f>
        <v>Маджарово</v>
      </c>
      <c r="C1798" s="751"/>
      <c r="D1798" s="751"/>
      <c r="E1798" s="167" t="s">
        <v>1664</v>
      </c>
      <c r="F1798" s="174" t="str">
        <f>$F$12</f>
        <v>7604</v>
      </c>
      <c r="G1798" s="167"/>
      <c r="H1798" s="167"/>
      <c r="I1798" s="173"/>
      <c r="J1798" s="102">
        <f>(IF($E1921&lt;&gt;0,$J$2,IF($I1921&lt;&gt;0,$J$2,"")))</f>
        <v>1</v>
      </c>
      <c r="L1798" s="167"/>
      <c r="M1798" s="167"/>
      <c r="N1798" s="173"/>
      <c r="O1798" s="173"/>
      <c r="P1798" s="173"/>
      <c r="Q1798" s="167"/>
      <c r="R1798" s="167"/>
      <c r="S1798" s="173"/>
      <c r="T1798" s="173"/>
      <c r="U1798" s="167"/>
      <c r="V1798" s="173"/>
      <c r="W1798" s="173"/>
      <c r="X1798" s="321"/>
    </row>
    <row r="1799" spans="1:24" ht="16.2" thickTop="1">
      <c r="A1799" s="148"/>
      <c r="B1799" s="111" t="str">
        <f>$B$13</f>
        <v>(наименование на първостепенния разпоредител с бюджет)</v>
      </c>
      <c r="E1799" s="172" t="s">
        <v>1665</v>
      </c>
      <c r="F1799" s="167"/>
      <c r="G1799" s="167"/>
      <c r="H1799" s="167"/>
      <c r="I1799" s="173"/>
      <c r="J1799" s="102">
        <f>(IF($E1921&lt;&gt;0,$J$2,IF($I1921&lt;&gt;0,$J$2,"")))</f>
        <v>1</v>
      </c>
      <c r="L1799" s="167"/>
      <c r="M1799" s="167"/>
      <c r="N1799" s="173"/>
      <c r="O1799" s="173"/>
      <c r="P1799" s="173"/>
      <c r="Q1799" s="167"/>
      <c r="R1799" s="167"/>
      <c r="S1799" s="173"/>
      <c r="T1799" s="173"/>
      <c r="U1799" s="167"/>
      <c r="V1799" s="173"/>
      <c r="W1799" s="173"/>
      <c r="X1799" s="321"/>
    </row>
    <row r="1800" spans="1:24">
      <c r="A1800" s="148"/>
      <c r="B1800" s="111"/>
      <c r="D1800" s="166"/>
      <c r="E1800" s="166"/>
      <c r="F1800" s="166"/>
      <c r="G1800" s="166"/>
      <c r="H1800" s="166"/>
      <c r="I1800" s="302"/>
      <c r="J1800" s="102">
        <f>(IF($E1921&lt;&gt;0,$J$2,IF($I1921&lt;&gt;0,$J$2,"")))</f>
        <v>1</v>
      </c>
      <c r="L1800" s="167"/>
      <c r="M1800" s="167"/>
      <c r="N1800" s="173"/>
      <c r="O1800" s="173"/>
      <c r="P1800" s="173"/>
      <c r="Q1800" s="167"/>
      <c r="R1800" s="167"/>
      <c r="S1800" s="173"/>
      <c r="T1800" s="173"/>
      <c r="U1800" s="167"/>
      <c r="V1800" s="173"/>
      <c r="W1800" s="173"/>
      <c r="X1800" s="321"/>
    </row>
    <row r="1801" spans="1:24" ht="16.8" thickBot="1">
      <c r="A1801" s="148"/>
      <c r="C1801" s="108"/>
      <c r="D1801" s="109"/>
      <c r="E1801" s="167"/>
      <c r="F1801" s="172"/>
      <c r="G1801" s="172"/>
      <c r="H1801" s="172"/>
      <c r="I1801" s="176" t="s">
        <v>1666</v>
      </c>
      <c r="J1801" s="102">
        <f>(IF($E1921&lt;&gt;0,$J$2,IF($I1921&lt;&gt;0,$J$2,"")))</f>
        <v>1</v>
      </c>
      <c r="L1801" s="175" t="s">
        <v>993</v>
      </c>
      <c r="M1801" s="167"/>
      <c r="N1801" s="173"/>
      <c r="O1801" s="176" t="s">
        <v>1666</v>
      </c>
      <c r="P1801" s="173"/>
      <c r="Q1801" s="175" t="s">
        <v>994</v>
      </c>
      <c r="R1801" s="167"/>
      <c r="S1801" s="173"/>
      <c r="T1801" s="176" t="s">
        <v>1666</v>
      </c>
      <c r="U1801" s="167"/>
      <c r="V1801" s="173"/>
      <c r="W1801" s="176" t="s">
        <v>1666</v>
      </c>
      <c r="X1801" s="321"/>
    </row>
    <row r="1802" spans="1:24" ht="18.600000000000001" thickBot="1">
      <c r="A1802" s="148"/>
      <c r="B1802" s="602"/>
      <c r="C1802" s="316"/>
      <c r="D1802" s="593" t="s">
        <v>806</v>
      </c>
      <c r="E1802" s="642" t="s">
        <v>807</v>
      </c>
      <c r="F1802" s="642" t="s">
        <v>771</v>
      </c>
      <c r="G1802" s="643" t="s">
        <v>772</v>
      </c>
      <c r="H1802" s="664" t="s">
        <v>773</v>
      </c>
      <c r="I1802" s="643" t="s">
        <v>773</v>
      </c>
      <c r="J1802" s="102">
        <f>(IF($E1921&lt;&gt;0,$J$2,IF($I1921&lt;&gt;0,$J$2,"")))</f>
        <v>1</v>
      </c>
      <c r="L1802" s="753" t="s">
        <v>689</v>
      </c>
      <c r="M1802" s="753" t="s">
        <v>690</v>
      </c>
      <c r="N1802" s="743" t="s">
        <v>691</v>
      </c>
      <c r="O1802" s="743" t="s">
        <v>995</v>
      </c>
      <c r="P1802" s="103"/>
      <c r="Q1802" s="743" t="s">
        <v>692</v>
      </c>
      <c r="R1802" s="743" t="s">
        <v>693</v>
      </c>
      <c r="S1802" s="743" t="s">
        <v>715</v>
      </c>
      <c r="T1802" s="743" t="s">
        <v>996</v>
      </c>
      <c r="U1802" s="329" t="s">
        <v>997</v>
      </c>
      <c r="V1802" s="330"/>
      <c r="W1802" s="331"/>
      <c r="X1802" s="726"/>
    </row>
    <row r="1803" spans="1:24" ht="55.95" customHeight="1" thickBot="1">
      <c r="A1803" s="148"/>
      <c r="B1803" s="71" t="s">
        <v>860</v>
      </c>
      <c r="C1803" s="72" t="s">
        <v>1669</v>
      </c>
      <c r="D1803" s="603" t="s">
        <v>301</v>
      </c>
      <c r="E1803" s="644">
        <v>2013</v>
      </c>
      <c r="F1803" s="709">
        <v>2014</v>
      </c>
      <c r="G1803" s="709">
        <v>2015</v>
      </c>
      <c r="H1803" s="709">
        <v>2016</v>
      </c>
      <c r="I1803" s="709">
        <v>2017</v>
      </c>
      <c r="J1803" s="102">
        <f>(IF($E1921&lt;&gt;0,$J$2,IF($I1921&lt;&gt;0,$J$2,"")))</f>
        <v>1</v>
      </c>
      <c r="L1803" s="754"/>
      <c r="M1803" s="755"/>
      <c r="N1803" s="754"/>
      <c r="O1803" s="755"/>
      <c r="P1803" s="103"/>
      <c r="Q1803" s="744"/>
      <c r="R1803" s="744"/>
      <c r="S1803" s="744"/>
      <c r="T1803" s="744"/>
      <c r="U1803" s="332">
        <v>2014</v>
      </c>
      <c r="V1803" s="332">
        <v>2015</v>
      </c>
      <c r="W1803" s="332" t="s">
        <v>1214</v>
      </c>
      <c r="X1803" s="333" t="s">
        <v>998</v>
      </c>
    </row>
    <row r="1804" spans="1:24" ht="69" customHeight="1" thickBot="1">
      <c r="A1804" s="148"/>
      <c r="B1804" s="594"/>
      <c r="C1804" s="316"/>
      <c r="D1804" s="188" t="s">
        <v>487</v>
      </c>
      <c r="E1804" s="189"/>
      <c r="F1804" s="189"/>
      <c r="G1804" s="189"/>
      <c r="H1804" s="189"/>
      <c r="I1804" s="439"/>
      <c r="J1804" s="102">
        <f>(IF($E1921&lt;&gt;0,$J$2,IF($I1921&lt;&gt;0,$J$2,"")))</f>
        <v>1</v>
      </c>
      <c r="L1804" s="190" t="s">
        <v>999</v>
      </c>
      <c r="M1804" s="190" t="s">
        <v>1000</v>
      </c>
      <c r="N1804" s="191" t="s">
        <v>1001</v>
      </c>
      <c r="O1804" s="191" t="s">
        <v>1002</v>
      </c>
      <c r="P1804" s="103"/>
      <c r="Q1804" s="592" t="s">
        <v>1003</v>
      </c>
      <c r="R1804" s="592" t="s">
        <v>1004</v>
      </c>
      <c r="S1804" s="592" t="s">
        <v>1005</v>
      </c>
      <c r="T1804" s="592" t="s">
        <v>1006</v>
      </c>
      <c r="U1804" s="592" t="s">
        <v>269</v>
      </c>
      <c r="V1804" s="592" t="s">
        <v>270</v>
      </c>
      <c r="W1804" s="592" t="s">
        <v>271</v>
      </c>
      <c r="X1804" s="334" t="s">
        <v>272</v>
      </c>
    </row>
    <row r="1805" spans="1:24" ht="121.8">
      <c r="A1805" s="148"/>
      <c r="B1805" s="121"/>
      <c r="C1805" s="655">
        <v>901</v>
      </c>
      <c r="D1805" s="656" t="s">
        <v>804</v>
      </c>
      <c r="E1805" s="285"/>
      <c r="F1805" s="285"/>
      <c r="G1805" s="285"/>
      <c r="H1805" s="285"/>
      <c r="I1805" s="196"/>
      <c r="J1805" s="102">
        <f>(IF($E1921&lt;&gt;0,$J$2,IF($I1921&lt;&gt;0,$J$2,"")))</f>
        <v>1</v>
      </c>
      <c r="L1805" s="335" t="s">
        <v>273</v>
      </c>
      <c r="M1805" s="335" t="s">
        <v>273</v>
      </c>
      <c r="N1805" s="335" t="s">
        <v>274</v>
      </c>
      <c r="O1805" s="335" t="s">
        <v>275</v>
      </c>
      <c r="P1805" s="103"/>
      <c r="Q1805" s="335" t="s">
        <v>273</v>
      </c>
      <c r="R1805" s="335" t="s">
        <v>273</v>
      </c>
      <c r="S1805" s="335" t="s">
        <v>302</v>
      </c>
      <c r="T1805" s="335" t="s">
        <v>277</v>
      </c>
      <c r="U1805" s="335" t="s">
        <v>273</v>
      </c>
      <c r="V1805" s="335" t="s">
        <v>273</v>
      </c>
      <c r="W1805" s="335" t="s">
        <v>273</v>
      </c>
      <c r="X1805" s="199" t="s">
        <v>278</v>
      </c>
    </row>
    <row r="1806" spans="1:24" ht="17.399999999999999">
      <c r="A1806" s="148"/>
      <c r="B1806" s="657"/>
      <c r="C1806" s="122"/>
      <c r="D1806" s="658"/>
      <c r="E1806" s="285"/>
      <c r="F1806" s="285"/>
      <c r="G1806" s="285"/>
      <c r="H1806" s="285"/>
      <c r="I1806" s="196"/>
      <c r="J1806" s="102">
        <f>(IF($E1921&lt;&gt;0,$J$2,IF($I1921&lt;&gt;0,$J$2,"")))</f>
        <v>1</v>
      </c>
      <c r="L1806" s="336"/>
      <c r="M1806" s="336"/>
      <c r="N1806" s="246"/>
      <c r="O1806" s="337"/>
      <c r="P1806" s="103"/>
      <c r="Q1806" s="336"/>
      <c r="R1806" s="336"/>
      <c r="S1806" s="246"/>
      <c r="T1806" s="337"/>
      <c r="U1806" s="336"/>
      <c r="V1806" s="246"/>
      <c r="W1806" s="337"/>
      <c r="X1806" s="338"/>
    </row>
    <row r="1807" spans="1:24" ht="18">
      <c r="A1807" s="148"/>
      <c r="B1807" s="339"/>
      <c r="C1807" s="122"/>
      <c r="D1807" s="659" t="str">
        <f ca="1">IF(ISBLANK(INDIRECT(CONCATENATE("$C",ROW()-2)))=TRUE,"Изберете група",IF(ISERROR(VLOOKUP(INDIRECT(CONCATENATE("$C",ROW()-2)),Groups!$A$1:$B$26,2,FALSE))=TRUE,"НЕВАЛИДЕН КОД НА ГРУПА",VLOOKUP(INDIRECT(CONCATENATE("$C",ROW()-2)),Groups!$A$1:$B$26,2,FALSE)))</f>
        <v>Разходи некласифицирани в другите функции</v>
      </c>
      <c r="E1807" s="285"/>
      <c r="F1807" s="285"/>
      <c r="G1807" s="285"/>
      <c r="H1807" s="285"/>
      <c r="I1807" s="196"/>
      <c r="J1807" s="102">
        <f>(IF($E1921&lt;&gt;0,$J$2,IF($I1921&lt;&gt;0,$J$2,"")))</f>
        <v>1</v>
      </c>
      <c r="L1807" s="336"/>
      <c r="M1807" s="336"/>
      <c r="N1807" s="246"/>
      <c r="O1807" s="340">
        <f>SUMIF(O1810:O1811,"&lt;0")+SUMIF(O1813:O1817,"&lt;0")+SUMIF(O1819:O1824,"&lt;0")+SUMIF(O1826:O1842,"&lt;0")+SUMIF(O1848:O1852,"&lt;0")+SUMIF(O1854:O1859,"&lt;0")+SUMIF(O1861:O1866,"&lt;0")+SUMIF(O1874:O1875,"&lt;0")+SUMIF(O1878:O1883,"&lt;0")+SUMIF(O1885:O1890,"&lt;0")+SUMIF(O1894,"&lt;0")+SUMIF(O1896:O1902,"&lt;0")+SUMIF(O1904:O1906,"&lt;0")+SUMIF(O1908:O1911,"&lt;0")+SUMIF(O1913:O1914,"&lt;0")+SUMIF(O1917,"&lt;0")</f>
        <v>-5000</v>
      </c>
      <c r="P1807" s="103"/>
      <c r="Q1807" s="336"/>
      <c r="R1807" s="336"/>
      <c r="S1807" s="246"/>
      <c r="T1807" s="340">
        <f>SUMIF(T1810:T1811,"&lt;0")+SUMIF(T1813:T1817,"&lt;0")+SUMIF(T1819:T1824,"&lt;0")+SUMIF(T1826:T1842,"&lt;0")+SUMIF(T1848:T1852,"&lt;0")+SUMIF(T1854:T1859,"&lt;0")+SUMIF(T1861:T1866,"&lt;0")+SUMIF(T1874:T1875,"&lt;0")+SUMIF(T1878:T1883,"&lt;0")+SUMIF(T1885:T1890,"&lt;0")+SUMIF(T1894,"&lt;0")+SUMIF(T1896:T1902,"&lt;0")+SUMIF(T1904:T1906,"&lt;0")+SUMIF(T1908:T1911,"&lt;0")+SUMIF(T1913:T1914,"&lt;0")+SUMIF(T1917,"&lt;0")</f>
        <v>0</v>
      </c>
      <c r="U1807" s="336"/>
      <c r="V1807" s="246"/>
      <c r="W1807" s="337"/>
      <c r="X1807" s="201"/>
    </row>
    <row r="1808" spans="1:24" ht="18.600000000000001" thickBot="1">
      <c r="A1808" s="148"/>
      <c r="B1808" s="259"/>
      <c r="C1808" s="122"/>
      <c r="D1808" s="185" t="s">
        <v>805</v>
      </c>
      <c r="E1808" s="285"/>
      <c r="F1808" s="285"/>
      <c r="G1808" s="285"/>
      <c r="H1808" s="285"/>
      <c r="I1808" s="196"/>
      <c r="J1808" s="102">
        <f>(IF($E1921&lt;&gt;0,$J$2,IF($I1921&lt;&gt;0,$J$2,"")))</f>
        <v>1</v>
      </c>
      <c r="L1808" s="336"/>
      <c r="M1808" s="336"/>
      <c r="N1808" s="246"/>
      <c r="O1808" s="337"/>
      <c r="P1808" s="103"/>
      <c r="Q1808" s="336"/>
      <c r="R1808" s="336"/>
      <c r="S1808" s="246"/>
      <c r="T1808" s="337"/>
      <c r="U1808" s="336"/>
      <c r="V1808" s="246"/>
      <c r="W1808" s="337"/>
      <c r="X1808" s="203"/>
    </row>
    <row r="1809" spans="1:24" ht="18.600000000000001" hidden="1" thickBot="1">
      <c r="A1809" s="148"/>
      <c r="B1809" s="34">
        <v>100</v>
      </c>
      <c r="C1809" s="745" t="s">
        <v>489</v>
      </c>
      <c r="D1809" s="746"/>
      <c r="E1809" s="406">
        <f>SUM(E1810:E1811)</f>
        <v>0</v>
      </c>
      <c r="F1809" s="421">
        <f>SUM(F1810:F1811)</f>
        <v>0</v>
      </c>
      <c r="G1809" s="341">
        <f>SUM(G1810:G1811)</f>
        <v>0</v>
      </c>
      <c r="H1809" s="341">
        <f>SUM(H1810:H1811)</f>
        <v>0</v>
      </c>
      <c r="I1809" s="341">
        <f>SUM(I1810:I1811)</f>
        <v>0</v>
      </c>
      <c r="J1809" s="128" t="str">
        <f t="shared" ref="J1809:J1872" si="361">(IF($E1809&lt;&gt;0,$J$2,IF($I1809&lt;&gt;0,$J$2,"")))</f>
        <v/>
      </c>
      <c r="K1809" s="129"/>
      <c r="L1809" s="204">
        <f>SUM(L1810:L1811)</f>
        <v>0</v>
      </c>
      <c r="M1809" s="205">
        <f>SUM(M1810:M1811)</f>
        <v>0</v>
      </c>
      <c r="N1809" s="342">
        <f>SUM(N1810:N1811)</f>
        <v>0</v>
      </c>
      <c r="O1809" s="343">
        <f>SUM(O1810:O1811)</f>
        <v>0</v>
      </c>
      <c r="P1809" s="129"/>
      <c r="Q1809" s="206"/>
      <c r="R1809" s="344"/>
      <c r="S1809" s="345"/>
      <c r="T1809" s="344"/>
      <c r="U1809" s="344"/>
      <c r="V1809" s="344"/>
      <c r="W1809" s="346"/>
      <c r="X1809" s="207">
        <f>T1809-U1809-V1809-W1809</f>
        <v>0</v>
      </c>
    </row>
    <row r="1810" spans="1:24" ht="18.600000000000001" hidden="1" thickBot="1">
      <c r="A1810" s="148"/>
      <c r="B1810" s="11"/>
      <c r="C1810" s="15">
        <v>101</v>
      </c>
      <c r="D1810" s="8" t="s">
        <v>490</v>
      </c>
      <c r="E1810" s="378"/>
      <c r="F1810" s="380"/>
      <c r="G1810" s="130"/>
      <c r="H1810" s="130"/>
      <c r="I1810" s="130"/>
      <c r="J1810" s="128" t="str">
        <f t="shared" si="361"/>
        <v/>
      </c>
      <c r="K1810" s="129"/>
      <c r="L1810" s="347"/>
      <c r="M1810" s="139"/>
      <c r="N1810" s="209">
        <f>I1810</f>
        <v>0</v>
      </c>
      <c r="O1810" s="348">
        <f>L1810+M1810-N1810</f>
        <v>0</v>
      </c>
      <c r="P1810" s="129"/>
      <c r="Q1810" s="210"/>
      <c r="R1810" s="215"/>
      <c r="S1810" s="215"/>
      <c r="T1810" s="215"/>
      <c r="U1810" s="215"/>
      <c r="V1810" s="215"/>
      <c r="W1810" s="349"/>
      <c r="X1810" s="207">
        <f t="shared" ref="X1810:X1873" si="362">T1810-U1810-V1810-W1810</f>
        <v>0</v>
      </c>
    </row>
    <row r="1811" spans="1:24" ht="36" hidden="1" customHeight="1" thickBot="1">
      <c r="A1811" s="108"/>
      <c r="B1811" s="11"/>
      <c r="C1811" s="7">
        <v>102</v>
      </c>
      <c r="D1811" s="9" t="s">
        <v>491</v>
      </c>
      <c r="E1811" s="378"/>
      <c r="F1811" s="380"/>
      <c r="G1811" s="130"/>
      <c r="H1811" s="130"/>
      <c r="I1811" s="130"/>
      <c r="J1811" s="128" t="str">
        <f t="shared" si="361"/>
        <v/>
      </c>
      <c r="K1811" s="129"/>
      <c r="L1811" s="347"/>
      <c r="M1811" s="139"/>
      <c r="N1811" s="209">
        <f>I1811</f>
        <v>0</v>
      </c>
      <c r="O1811" s="348">
        <f t="shared" ref="O1811:O1852" si="363">L1811+M1811-N1811</f>
        <v>0</v>
      </c>
      <c r="P1811" s="129"/>
      <c r="Q1811" s="210"/>
      <c r="R1811" s="215"/>
      <c r="S1811" s="215"/>
      <c r="T1811" s="215"/>
      <c r="U1811" s="215"/>
      <c r="V1811" s="215"/>
      <c r="W1811" s="349"/>
      <c r="X1811" s="207">
        <f t="shared" si="362"/>
        <v>0</v>
      </c>
    </row>
    <row r="1812" spans="1:24" ht="18.600000000000001" hidden="1" thickBot="1">
      <c r="A1812" s="108"/>
      <c r="B1812" s="10">
        <v>200</v>
      </c>
      <c r="C1812" s="747" t="s">
        <v>492</v>
      </c>
      <c r="D1812" s="747"/>
      <c r="E1812" s="381">
        <f>SUM(E1813:E1817)</f>
        <v>0</v>
      </c>
      <c r="F1812" s="211">
        <f>SUM(F1813:F1817)</f>
        <v>0</v>
      </c>
      <c r="G1812" s="137">
        <f>SUM(G1813:G1817)</f>
        <v>0</v>
      </c>
      <c r="H1812" s="137">
        <f>SUM(H1813:H1817)</f>
        <v>0</v>
      </c>
      <c r="I1812" s="137">
        <f>SUM(I1813:I1817)</f>
        <v>0</v>
      </c>
      <c r="J1812" s="128" t="str">
        <f t="shared" si="361"/>
        <v/>
      </c>
      <c r="K1812" s="129"/>
      <c r="L1812" s="212">
        <f>SUM(L1813:L1817)</f>
        <v>0</v>
      </c>
      <c r="M1812" s="213">
        <f>SUM(M1813:M1817)</f>
        <v>0</v>
      </c>
      <c r="N1812" s="350">
        <f>SUM(N1813:N1817)</f>
        <v>0</v>
      </c>
      <c r="O1812" s="351">
        <f>SUM(O1813:O1817)</f>
        <v>0</v>
      </c>
      <c r="P1812" s="129"/>
      <c r="Q1812" s="214"/>
      <c r="R1812" s="225"/>
      <c r="S1812" s="225"/>
      <c r="T1812" s="225"/>
      <c r="U1812" s="225"/>
      <c r="V1812" s="225"/>
      <c r="W1812" s="352"/>
      <c r="X1812" s="207">
        <f t="shared" si="362"/>
        <v>0</v>
      </c>
    </row>
    <row r="1813" spans="1:24" ht="18.600000000000001" hidden="1" thickBot="1">
      <c r="A1813" s="108"/>
      <c r="B1813" s="14"/>
      <c r="C1813" s="15">
        <v>201</v>
      </c>
      <c r="D1813" s="8" t="s">
        <v>493</v>
      </c>
      <c r="E1813" s="378"/>
      <c r="F1813" s="380"/>
      <c r="G1813" s="130"/>
      <c r="H1813" s="130"/>
      <c r="I1813" s="130"/>
      <c r="J1813" s="128" t="str">
        <f t="shared" si="361"/>
        <v/>
      </c>
      <c r="K1813" s="129"/>
      <c r="L1813" s="347"/>
      <c r="M1813" s="139"/>
      <c r="N1813" s="209">
        <f>I1813</f>
        <v>0</v>
      </c>
      <c r="O1813" s="348">
        <f t="shared" si="363"/>
        <v>0</v>
      </c>
      <c r="P1813" s="129"/>
      <c r="Q1813" s="210"/>
      <c r="R1813" s="215"/>
      <c r="S1813" s="215"/>
      <c r="T1813" s="215"/>
      <c r="U1813" s="215"/>
      <c r="V1813" s="215"/>
      <c r="W1813" s="349"/>
      <c r="X1813" s="207">
        <f t="shared" si="362"/>
        <v>0</v>
      </c>
    </row>
    <row r="1814" spans="1:24" ht="18.600000000000001" hidden="1" thickBot="1">
      <c r="A1814" s="108"/>
      <c r="B1814" s="6"/>
      <c r="C1814" s="7">
        <v>202</v>
      </c>
      <c r="D1814" s="16" t="s">
        <v>494</v>
      </c>
      <c r="E1814" s="378"/>
      <c r="F1814" s="380"/>
      <c r="G1814" s="130"/>
      <c r="H1814" s="130"/>
      <c r="I1814" s="130"/>
      <c r="J1814" s="128" t="str">
        <f t="shared" si="361"/>
        <v/>
      </c>
      <c r="K1814" s="129"/>
      <c r="L1814" s="347"/>
      <c r="M1814" s="139"/>
      <c r="N1814" s="209">
        <f>I1814</f>
        <v>0</v>
      </c>
      <c r="O1814" s="348">
        <f t="shared" si="363"/>
        <v>0</v>
      </c>
      <c r="P1814" s="129"/>
      <c r="Q1814" s="210"/>
      <c r="R1814" s="215"/>
      <c r="S1814" s="215"/>
      <c r="T1814" s="215"/>
      <c r="U1814" s="215"/>
      <c r="V1814" s="215"/>
      <c r="W1814" s="349"/>
      <c r="X1814" s="207">
        <f t="shared" si="362"/>
        <v>0</v>
      </c>
    </row>
    <row r="1815" spans="1:24" ht="18.600000000000001" hidden="1" thickBot="1">
      <c r="A1815" s="108"/>
      <c r="B1815" s="24"/>
      <c r="C1815" s="7">
        <v>205</v>
      </c>
      <c r="D1815" s="16" t="s">
        <v>132</v>
      </c>
      <c r="E1815" s="378"/>
      <c r="F1815" s="380"/>
      <c r="G1815" s="130"/>
      <c r="H1815" s="130"/>
      <c r="I1815" s="130"/>
      <c r="J1815" s="128" t="str">
        <f t="shared" si="361"/>
        <v/>
      </c>
      <c r="K1815" s="129"/>
      <c r="L1815" s="347"/>
      <c r="M1815" s="139"/>
      <c r="N1815" s="209">
        <f>I1815</f>
        <v>0</v>
      </c>
      <c r="O1815" s="348">
        <f t="shared" si="363"/>
        <v>0</v>
      </c>
      <c r="P1815" s="129"/>
      <c r="Q1815" s="210"/>
      <c r="R1815" s="215"/>
      <c r="S1815" s="215"/>
      <c r="T1815" s="215"/>
      <c r="U1815" s="215"/>
      <c r="V1815" s="215"/>
      <c r="W1815" s="349"/>
      <c r="X1815" s="207">
        <f t="shared" si="362"/>
        <v>0</v>
      </c>
    </row>
    <row r="1816" spans="1:24" ht="18.600000000000001" hidden="1" thickBot="1">
      <c r="A1816" s="108"/>
      <c r="B1816" s="24"/>
      <c r="C1816" s="7">
        <v>208</v>
      </c>
      <c r="D1816" s="35" t="s">
        <v>133</v>
      </c>
      <c r="E1816" s="378"/>
      <c r="F1816" s="380"/>
      <c r="G1816" s="130"/>
      <c r="H1816" s="130"/>
      <c r="I1816" s="130"/>
      <c r="J1816" s="128" t="str">
        <f t="shared" si="361"/>
        <v/>
      </c>
      <c r="K1816" s="129"/>
      <c r="L1816" s="347"/>
      <c r="M1816" s="139"/>
      <c r="N1816" s="209">
        <f>I1816</f>
        <v>0</v>
      </c>
      <c r="O1816" s="348">
        <f t="shared" si="363"/>
        <v>0</v>
      </c>
      <c r="P1816" s="129"/>
      <c r="Q1816" s="210"/>
      <c r="R1816" s="215"/>
      <c r="S1816" s="215"/>
      <c r="T1816" s="215"/>
      <c r="U1816" s="215"/>
      <c r="V1816" s="215"/>
      <c r="W1816" s="349"/>
      <c r="X1816" s="207">
        <f t="shared" si="362"/>
        <v>0</v>
      </c>
    </row>
    <row r="1817" spans="1:24" ht="18.600000000000001" hidden="1" thickBot="1">
      <c r="A1817" s="108"/>
      <c r="B1817" s="14"/>
      <c r="C1817" s="13">
        <v>209</v>
      </c>
      <c r="D1817" s="19" t="s">
        <v>134</v>
      </c>
      <c r="E1817" s="378"/>
      <c r="F1817" s="380"/>
      <c r="G1817" s="130"/>
      <c r="H1817" s="130"/>
      <c r="I1817" s="130"/>
      <c r="J1817" s="128" t="str">
        <f t="shared" si="361"/>
        <v/>
      </c>
      <c r="K1817" s="129"/>
      <c r="L1817" s="347"/>
      <c r="M1817" s="139"/>
      <c r="N1817" s="209">
        <f>I1817</f>
        <v>0</v>
      </c>
      <c r="O1817" s="348">
        <f t="shared" si="363"/>
        <v>0</v>
      </c>
      <c r="P1817" s="129"/>
      <c r="Q1817" s="210"/>
      <c r="R1817" s="215"/>
      <c r="S1817" s="215"/>
      <c r="T1817" s="215"/>
      <c r="U1817" s="215"/>
      <c r="V1817" s="215"/>
      <c r="W1817" s="349"/>
      <c r="X1817" s="207">
        <f t="shared" si="362"/>
        <v>0</v>
      </c>
    </row>
    <row r="1818" spans="1:24" ht="18.600000000000001" hidden="1" thickBot="1">
      <c r="A1818" s="108"/>
      <c r="B1818" s="10">
        <v>500</v>
      </c>
      <c r="C1818" s="748" t="s">
        <v>1108</v>
      </c>
      <c r="D1818" s="748"/>
      <c r="E1818" s="381">
        <f>SUM(E1819:E1823)</f>
        <v>0</v>
      </c>
      <c r="F1818" s="211">
        <f>SUM(F1819:F1823)</f>
        <v>0</v>
      </c>
      <c r="G1818" s="137">
        <f>SUM(G1819:G1823)</f>
        <v>0</v>
      </c>
      <c r="H1818" s="137">
        <f>SUM(H1819:H1823)</f>
        <v>0</v>
      </c>
      <c r="I1818" s="137">
        <f>SUM(I1819:I1823)</f>
        <v>0</v>
      </c>
      <c r="J1818" s="128" t="str">
        <f t="shared" si="361"/>
        <v/>
      </c>
      <c r="K1818" s="129"/>
      <c r="L1818" s="212">
        <f>SUM(L1819:L1823)</f>
        <v>0</v>
      </c>
      <c r="M1818" s="213">
        <f>SUM(M1819:M1823)</f>
        <v>0</v>
      </c>
      <c r="N1818" s="350">
        <f>SUM(N1819:N1823)</f>
        <v>0</v>
      </c>
      <c r="O1818" s="351">
        <f>SUM(O1819:O1823)</f>
        <v>0</v>
      </c>
      <c r="P1818" s="129"/>
      <c r="Q1818" s="214"/>
      <c r="R1818" s="225"/>
      <c r="S1818" s="215"/>
      <c r="T1818" s="225"/>
      <c r="U1818" s="225"/>
      <c r="V1818" s="225"/>
      <c r="W1818" s="352"/>
      <c r="X1818" s="207">
        <f t="shared" si="362"/>
        <v>0</v>
      </c>
    </row>
    <row r="1819" spans="1:24" ht="18.600000000000001" hidden="1" thickBot="1">
      <c r="A1819" s="108"/>
      <c r="B1819" s="14"/>
      <c r="C1819" s="36">
        <v>551</v>
      </c>
      <c r="D1819" s="392" t="s">
        <v>1109</v>
      </c>
      <c r="E1819" s="378"/>
      <c r="F1819" s="380"/>
      <c r="G1819" s="130"/>
      <c r="H1819" s="130"/>
      <c r="I1819" s="130"/>
      <c r="J1819" s="128" t="str">
        <f t="shared" si="361"/>
        <v/>
      </c>
      <c r="K1819" s="129"/>
      <c r="L1819" s="347"/>
      <c r="M1819" s="139"/>
      <c r="N1819" s="209">
        <f t="shared" ref="N1819:N1824" si="364">I1819</f>
        <v>0</v>
      </c>
      <c r="O1819" s="348">
        <f t="shared" si="363"/>
        <v>0</v>
      </c>
      <c r="P1819" s="129"/>
      <c r="Q1819" s="210"/>
      <c r="R1819" s="215"/>
      <c r="S1819" s="215"/>
      <c r="T1819" s="215"/>
      <c r="U1819" s="215"/>
      <c r="V1819" s="215"/>
      <c r="W1819" s="349"/>
      <c r="X1819" s="207">
        <f t="shared" si="362"/>
        <v>0</v>
      </c>
    </row>
    <row r="1820" spans="1:24" ht="18.600000000000001" hidden="1" thickBot="1">
      <c r="A1820" s="147">
        <v>5</v>
      </c>
      <c r="B1820" s="14"/>
      <c r="C1820" s="37">
        <f>C1819+1</f>
        <v>552</v>
      </c>
      <c r="D1820" s="393" t="s">
        <v>1110</v>
      </c>
      <c r="E1820" s="378"/>
      <c r="F1820" s="380"/>
      <c r="G1820" s="130"/>
      <c r="H1820" s="130"/>
      <c r="I1820" s="130"/>
      <c r="J1820" s="128" t="str">
        <f t="shared" si="361"/>
        <v/>
      </c>
      <c r="K1820" s="129"/>
      <c r="L1820" s="347"/>
      <c r="M1820" s="139"/>
      <c r="N1820" s="209">
        <f t="shared" si="364"/>
        <v>0</v>
      </c>
      <c r="O1820" s="348">
        <f t="shared" si="363"/>
        <v>0</v>
      </c>
      <c r="P1820" s="129"/>
      <c r="Q1820" s="210"/>
      <c r="R1820" s="215"/>
      <c r="S1820" s="215"/>
      <c r="T1820" s="215"/>
      <c r="U1820" s="215"/>
      <c r="V1820" s="215"/>
      <c r="W1820" s="349"/>
      <c r="X1820" s="207">
        <f t="shared" si="362"/>
        <v>0</v>
      </c>
    </row>
    <row r="1821" spans="1:24" ht="18.600000000000001" hidden="1" thickBot="1">
      <c r="A1821" s="148">
        <v>10</v>
      </c>
      <c r="B1821" s="14"/>
      <c r="C1821" s="37">
        <v>560</v>
      </c>
      <c r="D1821" s="394" t="s">
        <v>1111</v>
      </c>
      <c r="E1821" s="378"/>
      <c r="F1821" s="380"/>
      <c r="G1821" s="130"/>
      <c r="H1821" s="130"/>
      <c r="I1821" s="130"/>
      <c r="J1821" s="128" t="str">
        <f t="shared" si="361"/>
        <v/>
      </c>
      <c r="K1821" s="129"/>
      <c r="L1821" s="347"/>
      <c r="M1821" s="139"/>
      <c r="N1821" s="209">
        <f t="shared" si="364"/>
        <v>0</v>
      </c>
      <c r="O1821" s="348">
        <f t="shared" si="363"/>
        <v>0</v>
      </c>
      <c r="P1821" s="129"/>
      <c r="Q1821" s="210"/>
      <c r="R1821" s="215"/>
      <c r="S1821" s="215"/>
      <c r="T1821" s="215"/>
      <c r="U1821" s="215"/>
      <c r="V1821" s="215"/>
      <c r="W1821" s="349"/>
      <c r="X1821" s="207">
        <f t="shared" si="362"/>
        <v>0</v>
      </c>
    </row>
    <row r="1822" spans="1:24" ht="18.600000000000001" hidden="1" thickBot="1">
      <c r="A1822" s="148">
        <v>15</v>
      </c>
      <c r="B1822" s="14"/>
      <c r="C1822" s="37">
        <v>580</v>
      </c>
      <c r="D1822" s="393" t="s">
        <v>1112</v>
      </c>
      <c r="E1822" s="378"/>
      <c r="F1822" s="380"/>
      <c r="G1822" s="130"/>
      <c r="H1822" s="130"/>
      <c r="I1822" s="130"/>
      <c r="J1822" s="128" t="str">
        <f t="shared" si="361"/>
        <v/>
      </c>
      <c r="K1822" s="129"/>
      <c r="L1822" s="347"/>
      <c r="M1822" s="139"/>
      <c r="N1822" s="209">
        <f t="shared" si="364"/>
        <v>0</v>
      </c>
      <c r="O1822" s="348">
        <f t="shared" si="363"/>
        <v>0</v>
      </c>
      <c r="P1822" s="129"/>
      <c r="Q1822" s="210"/>
      <c r="R1822" s="215"/>
      <c r="S1822" s="215"/>
      <c r="T1822" s="215"/>
      <c r="U1822" s="215"/>
      <c r="V1822" s="215"/>
      <c r="W1822" s="349"/>
      <c r="X1822" s="207">
        <f t="shared" si="362"/>
        <v>0</v>
      </c>
    </row>
    <row r="1823" spans="1:24" ht="32.4" hidden="1" thickBot="1">
      <c r="A1823" s="147">
        <v>35</v>
      </c>
      <c r="B1823" s="14"/>
      <c r="C1823" s="38">
        <v>590</v>
      </c>
      <c r="D1823" s="395" t="s">
        <v>1113</v>
      </c>
      <c r="E1823" s="378"/>
      <c r="F1823" s="380"/>
      <c r="G1823" s="130"/>
      <c r="H1823" s="130"/>
      <c r="I1823" s="130"/>
      <c r="J1823" s="128" t="str">
        <f t="shared" si="361"/>
        <v/>
      </c>
      <c r="K1823" s="129"/>
      <c r="L1823" s="347"/>
      <c r="M1823" s="139"/>
      <c r="N1823" s="209">
        <f t="shared" si="364"/>
        <v>0</v>
      </c>
      <c r="O1823" s="348">
        <f t="shared" si="363"/>
        <v>0</v>
      </c>
      <c r="P1823" s="129"/>
      <c r="Q1823" s="210"/>
      <c r="R1823" s="215"/>
      <c r="S1823" s="215"/>
      <c r="T1823" s="215"/>
      <c r="U1823" s="215"/>
      <c r="V1823" s="215"/>
      <c r="W1823" s="349"/>
      <c r="X1823" s="207">
        <f t="shared" si="362"/>
        <v>0</v>
      </c>
    </row>
    <row r="1824" spans="1:24" ht="18.600000000000001" hidden="1" thickBot="1">
      <c r="A1824" s="148">
        <v>40</v>
      </c>
      <c r="B1824" s="10">
        <v>800</v>
      </c>
      <c r="C1824" s="748" t="s">
        <v>303</v>
      </c>
      <c r="D1824" s="748"/>
      <c r="E1824" s="381"/>
      <c r="F1824" s="384"/>
      <c r="G1824" s="143"/>
      <c r="H1824" s="143"/>
      <c r="I1824" s="130"/>
      <c r="J1824" s="128" t="str">
        <f t="shared" si="361"/>
        <v/>
      </c>
      <c r="K1824" s="129"/>
      <c r="L1824" s="354"/>
      <c r="M1824" s="141"/>
      <c r="N1824" s="209">
        <f t="shared" si="364"/>
        <v>0</v>
      </c>
      <c r="O1824" s="348">
        <f t="shared" si="363"/>
        <v>0</v>
      </c>
      <c r="P1824" s="129"/>
      <c r="Q1824" s="214"/>
      <c r="R1824" s="225"/>
      <c r="S1824" s="215"/>
      <c r="T1824" s="215"/>
      <c r="U1824" s="225"/>
      <c r="V1824" s="215"/>
      <c r="W1824" s="349"/>
      <c r="X1824" s="207">
        <f t="shared" si="362"/>
        <v>0</v>
      </c>
    </row>
    <row r="1825" spans="1:24" ht="18.600000000000001" hidden="1" thickBot="1">
      <c r="A1825" s="148">
        <v>45</v>
      </c>
      <c r="B1825" s="10">
        <v>1000</v>
      </c>
      <c r="C1825" s="749" t="s">
        <v>1115</v>
      </c>
      <c r="D1825" s="749"/>
      <c r="E1825" s="381">
        <f>SUM(E1826:E1842)</f>
        <v>0</v>
      </c>
      <c r="F1825" s="211">
        <f>SUM(F1826:F1842)</f>
        <v>0</v>
      </c>
      <c r="G1825" s="137">
        <f>SUM(G1826:G1842)</f>
        <v>0</v>
      </c>
      <c r="H1825" s="137">
        <f>SUM(H1826:H1842)</f>
        <v>0</v>
      </c>
      <c r="I1825" s="137">
        <f>SUM(I1826:I1842)</f>
        <v>0</v>
      </c>
      <c r="J1825" s="128" t="str">
        <f t="shared" si="361"/>
        <v/>
      </c>
      <c r="K1825" s="129"/>
      <c r="L1825" s="212">
        <f>SUM(L1826:L1842)</f>
        <v>0</v>
      </c>
      <c r="M1825" s="213">
        <f>SUM(M1826:M1842)</f>
        <v>0</v>
      </c>
      <c r="N1825" s="350">
        <f>SUM(N1826:N1842)</f>
        <v>0</v>
      </c>
      <c r="O1825" s="351">
        <f>SUM(O1826:O1842)</f>
        <v>0</v>
      </c>
      <c r="P1825" s="129"/>
      <c r="Q1825" s="212">
        <f t="shared" ref="Q1825:W1825" si="365">SUM(Q1826:Q1842)</f>
        <v>0</v>
      </c>
      <c r="R1825" s="213">
        <f t="shared" si="365"/>
        <v>0</v>
      </c>
      <c r="S1825" s="213">
        <f t="shared" si="365"/>
        <v>0</v>
      </c>
      <c r="T1825" s="213">
        <f t="shared" si="365"/>
        <v>0</v>
      </c>
      <c r="U1825" s="213">
        <f t="shared" si="365"/>
        <v>0</v>
      </c>
      <c r="V1825" s="213">
        <f t="shared" si="365"/>
        <v>0</v>
      </c>
      <c r="W1825" s="351">
        <f t="shared" si="365"/>
        <v>0</v>
      </c>
      <c r="X1825" s="207">
        <f t="shared" si="362"/>
        <v>0</v>
      </c>
    </row>
    <row r="1826" spans="1:24" ht="18.600000000000001" hidden="1" thickBot="1">
      <c r="A1826" s="148">
        <v>50</v>
      </c>
      <c r="B1826" s="6"/>
      <c r="C1826" s="15">
        <v>1011</v>
      </c>
      <c r="D1826" s="39" t="s">
        <v>1116</v>
      </c>
      <c r="E1826" s="378"/>
      <c r="F1826" s="380"/>
      <c r="G1826" s="130"/>
      <c r="H1826" s="130"/>
      <c r="I1826" s="130"/>
      <c r="J1826" s="128" t="str">
        <f t="shared" si="361"/>
        <v/>
      </c>
      <c r="K1826" s="129"/>
      <c r="L1826" s="347"/>
      <c r="M1826" s="139"/>
      <c r="N1826" s="209">
        <f t="shared" ref="N1826:N1842" si="366">I1826</f>
        <v>0</v>
      </c>
      <c r="O1826" s="348">
        <f t="shared" si="363"/>
        <v>0</v>
      </c>
      <c r="P1826" s="129"/>
      <c r="Q1826" s="347"/>
      <c r="R1826" s="139"/>
      <c r="S1826" s="355">
        <f t="shared" ref="S1826:S1833" si="367">+IF(+(L1826+M1826)&gt;=I1826,+M1826,+(+I1826-L1826))</f>
        <v>0</v>
      </c>
      <c r="T1826" s="209">
        <f>Q1826+R1826-S1826</f>
        <v>0</v>
      </c>
      <c r="U1826" s="139"/>
      <c r="V1826" s="139"/>
      <c r="W1826" s="140"/>
      <c r="X1826" s="207">
        <f t="shared" si="362"/>
        <v>0</v>
      </c>
    </row>
    <row r="1827" spans="1:24" ht="18.600000000000001" hidden="1" thickBot="1">
      <c r="A1827" s="148">
        <v>55</v>
      </c>
      <c r="B1827" s="6"/>
      <c r="C1827" s="7">
        <v>1012</v>
      </c>
      <c r="D1827" s="16" t="s">
        <v>1117</v>
      </c>
      <c r="E1827" s="378"/>
      <c r="F1827" s="380"/>
      <c r="G1827" s="130"/>
      <c r="H1827" s="130"/>
      <c r="I1827" s="130"/>
      <c r="J1827" s="128" t="str">
        <f t="shared" si="361"/>
        <v/>
      </c>
      <c r="K1827" s="129"/>
      <c r="L1827" s="347"/>
      <c r="M1827" s="139"/>
      <c r="N1827" s="209">
        <f t="shared" si="366"/>
        <v>0</v>
      </c>
      <c r="O1827" s="348">
        <f t="shared" si="363"/>
        <v>0</v>
      </c>
      <c r="P1827" s="129"/>
      <c r="Q1827" s="347"/>
      <c r="R1827" s="139"/>
      <c r="S1827" s="355">
        <f t="shared" si="367"/>
        <v>0</v>
      </c>
      <c r="T1827" s="209">
        <f t="shared" ref="T1827:T1833" si="368">Q1827+R1827-S1827</f>
        <v>0</v>
      </c>
      <c r="U1827" s="139"/>
      <c r="V1827" s="139"/>
      <c r="W1827" s="140"/>
      <c r="X1827" s="207">
        <f t="shared" si="362"/>
        <v>0</v>
      </c>
    </row>
    <row r="1828" spans="1:24" ht="18.600000000000001" hidden="1" thickBot="1">
      <c r="A1828" s="148">
        <v>60</v>
      </c>
      <c r="B1828" s="6"/>
      <c r="C1828" s="7">
        <v>1013</v>
      </c>
      <c r="D1828" s="16" t="s">
        <v>1118</v>
      </c>
      <c r="E1828" s="378"/>
      <c r="F1828" s="380"/>
      <c r="G1828" s="130"/>
      <c r="H1828" s="130"/>
      <c r="I1828" s="130"/>
      <c r="J1828" s="128" t="str">
        <f t="shared" si="361"/>
        <v/>
      </c>
      <c r="K1828" s="129"/>
      <c r="L1828" s="347"/>
      <c r="M1828" s="139"/>
      <c r="N1828" s="209">
        <f t="shared" si="366"/>
        <v>0</v>
      </c>
      <c r="O1828" s="348">
        <f t="shared" si="363"/>
        <v>0</v>
      </c>
      <c r="P1828" s="129"/>
      <c r="Q1828" s="347"/>
      <c r="R1828" s="139"/>
      <c r="S1828" s="355">
        <f t="shared" si="367"/>
        <v>0</v>
      </c>
      <c r="T1828" s="209">
        <f t="shared" si="368"/>
        <v>0</v>
      </c>
      <c r="U1828" s="139"/>
      <c r="V1828" s="139"/>
      <c r="W1828" s="140"/>
      <c r="X1828" s="207">
        <f t="shared" si="362"/>
        <v>0</v>
      </c>
    </row>
    <row r="1829" spans="1:24" ht="36" hidden="1" customHeight="1" thickBot="1">
      <c r="A1829" s="147">
        <v>65</v>
      </c>
      <c r="B1829" s="6"/>
      <c r="C1829" s="7">
        <v>1014</v>
      </c>
      <c r="D1829" s="16" t="s">
        <v>1119</v>
      </c>
      <c r="E1829" s="378"/>
      <c r="F1829" s="380"/>
      <c r="G1829" s="130"/>
      <c r="H1829" s="130"/>
      <c r="I1829" s="130"/>
      <c r="J1829" s="128" t="str">
        <f t="shared" si="361"/>
        <v/>
      </c>
      <c r="K1829" s="129"/>
      <c r="L1829" s="347"/>
      <c r="M1829" s="139"/>
      <c r="N1829" s="209">
        <f t="shared" si="366"/>
        <v>0</v>
      </c>
      <c r="O1829" s="348">
        <f t="shared" si="363"/>
        <v>0</v>
      </c>
      <c r="P1829" s="129"/>
      <c r="Q1829" s="347"/>
      <c r="R1829" s="139"/>
      <c r="S1829" s="355">
        <f t="shared" si="367"/>
        <v>0</v>
      </c>
      <c r="T1829" s="209">
        <f t="shared" si="368"/>
        <v>0</v>
      </c>
      <c r="U1829" s="139"/>
      <c r="V1829" s="139"/>
      <c r="W1829" s="140"/>
      <c r="X1829" s="207">
        <f t="shared" si="362"/>
        <v>0</v>
      </c>
    </row>
    <row r="1830" spans="1:24" ht="18.600000000000001" hidden="1" thickBot="1">
      <c r="A1830" s="148">
        <v>70</v>
      </c>
      <c r="B1830" s="6"/>
      <c r="C1830" s="7">
        <v>1015</v>
      </c>
      <c r="D1830" s="16" t="s">
        <v>1120</v>
      </c>
      <c r="E1830" s="378"/>
      <c r="F1830" s="380"/>
      <c r="G1830" s="130"/>
      <c r="H1830" s="130"/>
      <c r="I1830" s="130"/>
      <c r="J1830" s="128" t="str">
        <f t="shared" si="361"/>
        <v/>
      </c>
      <c r="K1830" s="129"/>
      <c r="L1830" s="347"/>
      <c r="M1830" s="139"/>
      <c r="N1830" s="209">
        <f t="shared" si="366"/>
        <v>0</v>
      </c>
      <c r="O1830" s="348">
        <f t="shared" si="363"/>
        <v>0</v>
      </c>
      <c r="P1830" s="129"/>
      <c r="Q1830" s="347"/>
      <c r="R1830" s="139"/>
      <c r="S1830" s="355">
        <f t="shared" si="367"/>
        <v>0</v>
      </c>
      <c r="T1830" s="209">
        <f t="shared" si="368"/>
        <v>0</v>
      </c>
      <c r="U1830" s="139"/>
      <c r="V1830" s="139"/>
      <c r="W1830" s="140"/>
      <c r="X1830" s="207">
        <f t="shared" si="362"/>
        <v>0</v>
      </c>
    </row>
    <row r="1831" spans="1:24" ht="18.600000000000001" hidden="1" thickBot="1">
      <c r="A1831" s="148">
        <v>75</v>
      </c>
      <c r="B1831" s="6"/>
      <c r="C1831" s="7">
        <v>1016</v>
      </c>
      <c r="D1831" s="16" t="s">
        <v>1121</v>
      </c>
      <c r="E1831" s="378"/>
      <c r="F1831" s="380"/>
      <c r="G1831" s="130"/>
      <c r="H1831" s="130"/>
      <c r="I1831" s="130"/>
      <c r="J1831" s="128" t="str">
        <f t="shared" si="361"/>
        <v/>
      </c>
      <c r="K1831" s="129"/>
      <c r="L1831" s="347"/>
      <c r="M1831" s="139"/>
      <c r="N1831" s="209">
        <f t="shared" si="366"/>
        <v>0</v>
      </c>
      <c r="O1831" s="348">
        <f t="shared" si="363"/>
        <v>0</v>
      </c>
      <c r="P1831" s="129"/>
      <c r="Q1831" s="347"/>
      <c r="R1831" s="139"/>
      <c r="S1831" s="355">
        <f t="shared" si="367"/>
        <v>0</v>
      </c>
      <c r="T1831" s="209">
        <f t="shared" si="368"/>
        <v>0</v>
      </c>
      <c r="U1831" s="139"/>
      <c r="V1831" s="139"/>
      <c r="W1831" s="140"/>
      <c r="X1831" s="207">
        <f t="shared" si="362"/>
        <v>0</v>
      </c>
    </row>
    <row r="1832" spans="1:24" ht="18.600000000000001" hidden="1" thickBot="1">
      <c r="A1832" s="148">
        <v>80</v>
      </c>
      <c r="B1832" s="11"/>
      <c r="C1832" s="40">
        <v>1020</v>
      </c>
      <c r="D1832" s="41" t="s">
        <v>1122</v>
      </c>
      <c r="E1832" s="378"/>
      <c r="F1832" s="380"/>
      <c r="G1832" s="130"/>
      <c r="H1832" s="130"/>
      <c r="I1832" s="130"/>
      <c r="J1832" s="128" t="str">
        <f t="shared" si="361"/>
        <v/>
      </c>
      <c r="K1832" s="129"/>
      <c r="L1832" s="347"/>
      <c r="M1832" s="139"/>
      <c r="N1832" s="209">
        <f t="shared" si="366"/>
        <v>0</v>
      </c>
      <c r="O1832" s="348">
        <f t="shared" si="363"/>
        <v>0</v>
      </c>
      <c r="P1832" s="129"/>
      <c r="Q1832" s="347"/>
      <c r="R1832" s="139"/>
      <c r="S1832" s="355">
        <f t="shared" si="367"/>
        <v>0</v>
      </c>
      <c r="T1832" s="209">
        <f t="shared" si="368"/>
        <v>0</v>
      </c>
      <c r="U1832" s="139"/>
      <c r="V1832" s="139"/>
      <c r="W1832" s="140"/>
      <c r="X1832" s="207">
        <f t="shared" si="362"/>
        <v>0</v>
      </c>
    </row>
    <row r="1833" spans="1:24" ht="18.600000000000001" hidden="1" thickBot="1">
      <c r="A1833" s="148">
        <v>85</v>
      </c>
      <c r="B1833" s="6"/>
      <c r="C1833" s="7">
        <v>1030</v>
      </c>
      <c r="D1833" s="16" t="s">
        <v>1123</v>
      </c>
      <c r="E1833" s="378"/>
      <c r="F1833" s="380"/>
      <c r="G1833" s="130"/>
      <c r="H1833" s="130"/>
      <c r="I1833" s="130"/>
      <c r="J1833" s="128" t="str">
        <f t="shared" si="361"/>
        <v/>
      </c>
      <c r="K1833" s="129"/>
      <c r="L1833" s="347"/>
      <c r="M1833" s="139"/>
      <c r="N1833" s="209">
        <f t="shared" si="366"/>
        <v>0</v>
      </c>
      <c r="O1833" s="348">
        <f t="shared" si="363"/>
        <v>0</v>
      </c>
      <c r="P1833" s="129"/>
      <c r="Q1833" s="347"/>
      <c r="R1833" s="139"/>
      <c r="S1833" s="355">
        <f t="shared" si="367"/>
        <v>0</v>
      </c>
      <c r="T1833" s="209">
        <f t="shared" si="368"/>
        <v>0</v>
      </c>
      <c r="U1833" s="139"/>
      <c r="V1833" s="139"/>
      <c r="W1833" s="140"/>
      <c r="X1833" s="207">
        <f t="shared" si="362"/>
        <v>0</v>
      </c>
    </row>
    <row r="1834" spans="1:24" ht="18.600000000000001" hidden="1" thickBot="1">
      <c r="A1834" s="148">
        <v>90</v>
      </c>
      <c r="B1834" s="6"/>
      <c r="C1834" s="40">
        <v>1051</v>
      </c>
      <c r="D1834" s="43" t="s">
        <v>1124</v>
      </c>
      <c r="E1834" s="378"/>
      <c r="F1834" s="380"/>
      <c r="G1834" s="130"/>
      <c r="H1834" s="130"/>
      <c r="I1834" s="130"/>
      <c r="J1834" s="128" t="str">
        <f t="shared" si="361"/>
        <v/>
      </c>
      <c r="K1834" s="129"/>
      <c r="L1834" s="347"/>
      <c r="M1834" s="139"/>
      <c r="N1834" s="209">
        <f t="shared" si="366"/>
        <v>0</v>
      </c>
      <c r="O1834" s="348">
        <f t="shared" si="363"/>
        <v>0</v>
      </c>
      <c r="P1834" s="129"/>
      <c r="Q1834" s="210"/>
      <c r="R1834" s="215"/>
      <c r="S1834" s="215"/>
      <c r="T1834" s="215"/>
      <c r="U1834" s="215"/>
      <c r="V1834" s="215"/>
      <c r="W1834" s="349"/>
      <c r="X1834" s="207">
        <f t="shared" si="362"/>
        <v>0</v>
      </c>
    </row>
    <row r="1835" spans="1:24" ht="18.600000000000001" hidden="1" thickBot="1">
      <c r="A1835" s="147">
        <v>115</v>
      </c>
      <c r="B1835" s="6"/>
      <c r="C1835" s="7">
        <v>1052</v>
      </c>
      <c r="D1835" s="16" t="s">
        <v>1125</v>
      </c>
      <c r="E1835" s="378"/>
      <c r="F1835" s="380"/>
      <c r="G1835" s="130"/>
      <c r="H1835" s="130"/>
      <c r="I1835" s="130"/>
      <c r="J1835" s="128" t="str">
        <f t="shared" si="361"/>
        <v/>
      </c>
      <c r="K1835" s="129"/>
      <c r="L1835" s="347"/>
      <c r="M1835" s="139"/>
      <c r="N1835" s="209">
        <f t="shared" si="366"/>
        <v>0</v>
      </c>
      <c r="O1835" s="348">
        <f t="shared" si="363"/>
        <v>0</v>
      </c>
      <c r="P1835" s="129"/>
      <c r="Q1835" s="210"/>
      <c r="R1835" s="215"/>
      <c r="S1835" s="215"/>
      <c r="T1835" s="215"/>
      <c r="U1835" s="215"/>
      <c r="V1835" s="215"/>
      <c r="W1835" s="349"/>
      <c r="X1835" s="207">
        <f t="shared" si="362"/>
        <v>0</v>
      </c>
    </row>
    <row r="1836" spans="1:24" ht="32.4" hidden="1" thickBot="1">
      <c r="A1836" s="147">
        <v>125</v>
      </c>
      <c r="B1836" s="6"/>
      <c r="C1836" s="44">
        <v>1053</v>
      </c>
      <c r="D1836" s="45" t="s">
        <v>1126</v>
      </c>
      <c r="E1836" s="378"/>
      <c r="F1836" s="380"/>
      <c r="G1836" s="130"/>
      <c r="H1836" s="130"/>
      <c r="I1836" s="130"/>
      <c r="J1836" s="128" t="str">
        <f t="shared" si="361"/>
        <v/>
      </c>
      <c r="K1836" s="129"/>
      <c r="L1836" s="347"/>
      <c r="M1836" s="139"/>
      <c r="N1836" s="209">
        <f t="shared" si="366"/>
        <v>0</v>
      </c>
      <c r="O1836" s="348">
        <f t="shared" si="363"/>
        <v>0</v>
      </c>
      <c r="P1836" s="129"/>
      <c r="Q1836" s="210"/>
      <c r="R1836" s="215"/>
      <c r="S1836" s="215"/>
      <c r="T1836" s="215"/>
      <c r="U1836" s="215"/>
      <c r="V1836" s="215"/>
      <c r="W1836" s="349"/>
      <c r="X1836" s="207">
        <f t="shared" si="362"/>
        <v>0</v>
      </c>
    </row>
    <row r="1837" spans="1:24" ht="18.600000000000001" hidden="1" thickBot="1">
      <c r="A1837" s="148">
        <v>130</v>
      </c>
      <c r="B1837" s="6"/>
      <c r="C1837" s="7">
        <v>1062</v>
      </c>
      <c r="D1837" s="9" t="s">
        <v>1127</v>
      </c>
      <c r="E1837" s="378"/>
      <c r="F1837" s="380"/>
      <c r="G1837" s="130"/>
      <c r="H1837" s="130"/>
      <c r="I1837" s="130"/>
      <c r="J1837" s="128" t="str">
        <f t="shared" si="361"/>
        <v/>
      </c>
      <c r="K1837" s="129"/>
      <c r="L1837" s="347"/>
      <c r="M1837" s="139"/>
      <c r="N1837" s="209">
        <f t="shared" si="366"/>
        <v>0</v>
      </c>
      <c r="O1837" s="348">
        <f t="shared" si="363"/>
        <v>0</v>
      </c>
      <c r="P1837" s="129"/>
      <c r="Q1837" s="347"/>
      <c r="R1837" s="139"/>
      <c r="S1837" s="355">
        <f>+IF(+(L1837+M1837)&gt;=I1837,+M1837,+(+I1837-L1837))</f>
        <v>0</v>
      </c>
      <c r="T1837" s="209">
        <f>Q1837+R1837-S1837</f>
        <v>0</v>
      </c>
      <c r="U1837" s="139"/>
      <c r="V1837" s="139"/>
      <c r="W1837" s="140"/>
      <c r="X1837" s="207">
        <f t="shared" si="362"/>
        <v>0</v>
      </c>
    </row>
    <row r="1838" spans="1:24" ht="18.600000000000001" hidden="1" thickBot="1">
      <c r="A1838" s="148">
        <v>135</v>
      </c>
      <c r="B1838" s="6"/>
      <c r="C1838" s="7">
        <v>1063</v>
      </c>
      <c r="D1838" s="9" t="s">
        <v>1128</v>
      </c>
      <c r="E1838" s="378"/>
      <c r="F1838" s="380"/>
      <c r="G1838" s="130"/>
      <c r="H1838" s="130"/>
      <c r="I1838" s="130"/>
      <c r="J1838" s="128" t="str">
        <f t="shared" si="361"/>
        <v/>
      </c>
      <c r="K1838" s="129"/>
      <c r="L1838" s="347"/>
      <c r="M1838" s="139"/>
      <c r="N1838" s="209">
        <f t="shared" si="366"/>
        <v>0</v>
      </c>
      <c r="O1838" s="348">
        <f t="shared" si="363"/>
        <v>0</v>
      </c>
      <c r="P1838" s="129"/>
      <c r="Q1838" s="210"/>
      <c r="R1838" s="215"/>
      <c r="S1838" s="215"/>
      <c r="T1838" s="215"/>
      <c r="U1838" s="215"/>
      <c r="V1838" s="215"/>
      <c r="W1838" s="349"/>
      <c r="X1838" s="207">
        <f t="shared" si="362"/>
        <v>0</v>
      </c>
    </row>
    <row r="1839" spans="1:24" ht="18.600000000000001" hidden="1" thickBot="1">
      <c r="A1839" s="148">
        <v>140</v>
      </c>
      <c r="B1839" s="6"/>
      <c r="C1839" s="44">
        <v>1069</v>
      </c>
      <c r="D1839" s="46" t="s">
        <v>1129</v>
      </c>
      <c r="E1839" s="378"/>
      <c r="F1839" s="380"/>
      <c r="G1839" s="130"/>
      <c r="H1839" s="130"/>
      <c r="I1839" s="130"/>
      <c r="J1839" s="128" t="str">
        <f t="shared" si="361"/>
        <v/>
      </c>
      <c r="K1839" s="129"/>
      <c r="L1839" s="347"/>
      <c r="M1839" s="139"/>
      <c r="N1839" s="209">
        <f t="shared" si="366"/>
        <v>0</v>
      </c>
      <c r="O1839" s="348">
        <f t="shared" si="363"/>
        <v>0</v>
      </c>
      <c r="P1839" s="129"/>
      <c r="Q1839" s="347"/>
      <c r="R1839" s="139"/>
      <c r="S1839" s="355">
        <f>+IF(+(L1839+M1839)&gt;=I1839,+M1839,+(+I1839-L1839))</f>
        <v>0</v>
      </c>
      <c r="T1839" s="209">
        <f>Q1839+R1839-S1839</f>
        <v>0</v>
      </c>
      <c r="U1839" s="139"/>
      <c r="V1839" s="139"/>
      <c r="W1839" s="140"/>
      <c r="X1839" s="207">
        <f t="shared" si="362"/>
        <v>0</v>
      </c>
    </row>
    <row r="1840" spans="1:24" ht="31.8" hidden="1" thickBot="1">
      <c r="A1840" s="148">
        <v>145</v>
      </c>
      <c r="B1840" s="11"/>
      <c r="C1840" s="7">
        <v>1091</v>
      </c>
      <c r="D1840" s="16" t="s">
        <v>1130</v>
      </c>
      <c r="E1840" s="378"/>
      <c r="F1840" s="380"/>
      <c r="G1840" s="130"/>
      <c r="H1840" s="130"/>
      <c r="I1840" s="130"/>
      <c r="J1840" s="128" t="str">
        <f t="shared" si="361"/>
        <v/>
      </c>
      <c r="K1840" s="129"/>
      <c r="L1840" s="347"/>
      <c r="M1840" s="139"/>
      <c r="N1840" s="209">
        <f t="shared" si="366"/>
        <v>0</v>
      </c>
      <c r="O1840" s="348">
        <f t="shared" si="363"/>
        <v>0</v>
      </c>
      <c r="P1840" s="129"/>
      <c r="Q1840" s="347"/>
      <c r="R1840" s="139"/>
      <c r="S1840" s="355">
        <f>+IF(+(L1840+M1840)&gt;=I1840,+M1840,+(+I1840-L1840))</f>
        <v>0</v>
      </c>
      <c r="T1840" s="209">
        <f>Q1840+R1840-S1840</f>
        <v>0</v>
      </c>
      <c r="U1840" s="139"/>
      <c r="V1840" s="139"/>
      <c r="W1840" s="140"/>
      <c r="X1840" s="207">
        <f t="shared" si="362"/>
        <v>0</v>
      </c>
    </row>
    <row r="1841" spans="1:24" ht="18.600000000000001" hidden="1" thickBot="1">
      <c r="A1841" s="148">
        <v>150</v>
      </c>
      <c r="B1841" s="6"/>
      <c r="C1841" s="7">
        <v>1092</v>
      </c>
      <c r="D1841" s="16" t="s">
        <v>1286</v>
      </c>
      <c r="E1841" s="378"/>
      <c r="F1841" s="380"/>
      <c r="G1841" s="130"/>
      <c r="H1841" s="130"/>
      <c r="I1841" s="130"/>
      <c r="J1841" s="128" t="str">
        <f t="shared" si="361"/>
        <v/>
      </c>
      <c r="K1841" s="129"/>
      <c r="L1841" s="347"/>
      <c r="M1841" s="139"/>
      <c r="N1841" s="209">
        <f t="shared" si="366"/>
        <v>0</v>
      </c>
      <c r="O1841" s="348">
        <f t="shared" si="363"/>
        <v>0</v>
      </c>
      <c r="P1841" s="129"/>
      <c r="Q1841" s="210"/>
      <c r="R1841" s="215"/>
      <c r="S1841" s="215"/>
      <c r="T1841" s="215"/>
      <c r="U1841" s="215"/>
      <c r="V1841" s="215"/>
      <c r="W1841" s="349"/>
      <c r="X1841" s="207">
        <f t="shared" si="362"/>
        <v>0</v>
      </c>
    </row>
    <row r="1842" spans="1:24" ht="18.600000000000001" hidden="1" thickBot="1">
      <c r="A1842" s="148">
        <v>155</v>
      </c>
      <c r="B1842" s="6"/>
      <c r="C1842" s="13">
        <v>1098</v>
      </c>
      <c r="D1842" s="17" t="s">
        <v>1131</v>
      </c>
      <c r="E1842" s="378"/>
      <c r="F1842" s="380"/>
      <c r="G1842" s="130"/>
      <c r="H1842" s="130"/>
      <c r="I1842" s="130"/>
      <c r="J1842" s="128" t="str">
        <f t="shared" si="361"/>
        <v/>
      </c>
      <c r="K1842" s="129"/>
      <c r="L1842" s="347"/>
      <c r="M1842" s="139"/>
      <c r="N1842" s="209">
        <f t="shared" si="366"/>
        <v>0</v>
      </c>
      <c r="O1842" s="348">
        <f t="shared" si="363"/>
        <v>0</v>
      </c>
      <c r="P1842" s="129"/>
      <c r="Q1842" s="347"/>
      <c r="R1842" s="139"/>
      <c r="S1842" s="355">
        <f>+IF(+(L1842+M1842)&gt;=I1842,+M1842,+(+I1842-L1842))</f>
        <v>0</v>
      </c>
      <c r="T1842" s="209">
        <f>Q1842+R1842-S1842</f>
        <v>0</v>
      </c>
      <c r="U1842" s="139"/>
      <c r="V1842" s="139"/>
      <c r="W1842" s="140"/>
      <c r="X1842" s="207">
        <f t="shared" si="362"/>
        <v>0</v>
      </c>
    </row>
    <row r="1843" spans="1:24" ht="18.600000000000001" hidden="1" thickBot="1">
      <c r="A1843" s="148">
        <v>160</v>
      </c>
      <c r="B1843" s="10">
        <v>1900</v>
      </c>
      <c r="C1843" s="734" t="s">
        <v>1137</v>
      </c>
      <c r="D1843" s="734"/>
      <c r="E1843" s="381">
        <f>SUM(E1844:E1846)</f>
        <v>0</v>
      </c>
      <c r="F1843" s="211">
        <f>SUM(F1844:F1846)</f>
        <v>0</v>
      </c>
      <c r="G1843" s="137">
        <f>SUM(G1844:G1846)</f>
        <v>0</v>
      </c>
      <c r="H1843" s="137">
        <f>SUM(H1844:H1846)</f>
        <v>0</v>
      </c>
      <c r="I1843" s="137">
        <f>SUM(I1844:I1846)</f>
        <v>0</v>
      </c>
      <c r="J1843" s="128" t="str">
        <f t="shared" si="361"/>
        <v/>
      </c>
      <c r="K1843" s="129"/>
      <c r="L1843" s="212">
        <f>SUM(L1844:L1846)</f>
        <v>0</v>
      </c>
      <c r="M1843" s="213">
        <f>SUM(M1844:M1846)</f>
        <v>0</v>
      </c>
      <c r="N1843" s="350">
        <f>SUM(N1844:N1846)</f>
        <v>0</v>
      </c>
      <c r="O1843" s="351">
        <f>SUM(O1844:O1846)</f>
        <v>0</v>
      </c>
      <c r="P1843" s="129"/>
      <c r="Q1843" s="214"/>
      <c r="R1843" s="225"/>
      <c r="S1843" s="225"/>
      <c r="T1843" s="225"/>
      <c r="U1843" s="225"/>
      <c r="V1843" s="225"/>
      <c r="W1843" s="352"/>
      <c r="X1843" s="207">
        <f>T1843-U1843-V1843-W1843</f>
        <v>0</v>
      </c>
    </row>
    <row r="1844" spans="1:24" ht="18.600000000000001" hidden="1" thickBot="1">
      <c r="A1844" s="148">
        <v>165</v>
      </c>
      <c r="B1844" s="6"/>
      <c r="C1844" s="15">
        <v>1901</v>
      </c>
      <c r="D1844" s="8" t="s">
        <v>1202</v>
      </c>
      <c r="E1844" s="378"/>
      <c r="F1844" s="380"/>
      <c r="G1844" s="130"/>
      <c r="H1844" s="130"/>
      <c r="I1844" s="130"/>
      <c r="J1844" s="128" t="str">
        <f t="shared" si="361"/>
        <v/>
      </c>
      <c r="K1844" s="129"/>
      <c r="L1844" s="347"/>
      <c r="M1844" s="139"/>
      <c r="N1844" s="209">
        <f>I1844</f>
        <v>0</v>
      </c>
      <c r="O1844" s="348">
        <f>L1844+M1844-N1844</f>
        <v>0</v>
      </c>
      <c r="P1844" s="129"/>
      <c r="Q1844" s="210"/>
      <c r="R1844" s="215"/>
      <c r="S1844" s="215"/>
      <c r="T1844" s="215"/>
      <c r="U1844" s="215"/>
      <c r="V1844" s="215"/>
      <c r="W1844" s="349"/>
      <c r="X1844" s="207">
        <f>T1844-U1844-V1844-W1844</f>
        <v>0</v>
      </c>
    </row>
    <row r="1845" spans="1:24" ht="18.600000000000001" hidden="1" thickBot="1">
      <c r="A1845" s="148">
        <v>175</v>
      </c>
      <c r="B1845" s="6"/>
      <c r="C1845" s="7">
        <v>1981</v>
      </c>
      <c r="D1845" s="9" t="s">
        <v>1203</v>
      </c>
      <c r="E1845" s="378"/>
      <c r="F1845" s="380"/>
      <c r="G1845" s="130"/>
      <c r="H1845" s="130"/>
      <c r="I1845" s="130"/>
      <c r="J1845" s="128" t="str">
        <f t="shared" si="361"/>
        <v/>
      </c>
      <c r="K1845" s="129"/>
      <c r="L1845" s="347"/>
      <c r="M1845" s="139"/>
      <c r="N1845" s="209">
        <f>I1845</f>
        <v>0</v>
      </c>
      <c r="O1845" s="348">
        <f>L1845+M1845-N1845</f>
        <v>0</v>
      </c>
      <c r="P1845" s="129"/>
      <c r="Q1845" s="210"/>
      <c r="R1845" s="215"/>
      <c r="S1845" s="215"/>
      <c r="T1845" s="215"/>
      <c r="U1845" s="215"/>
      <c r="V1845" s="215"/>
      <c r="W1845" s="349"/>
      <c r="X1845" s="207">
        <f>T1845-U1845-V1845-W1845</f>
        <v>0</v>
      </c>
    </row>
    <row r="1846" spans="1:24" ht="18.600000000000001" hidden="1" thickBot="1">
      <c r="A1846" s="148">
        <v>180</v>
      </c>
      <c r="B1846" s="6"/>
      <c r="C1846" s="13">
        <v>1991</v>
      </c>
      <c r="D1846" s="12" t="s">
        <v>1204</v>
      </c>
      <c r="E1846" s="378"/>
      <c r="F1846" s="380"/>
      <c r="G1846" s="130"/>
      <c r="H1846" s="130"/>
      <c r="I1846" s="130"/>
      <c r="J1846" s="128" t="str">
        <f t="shared" si="361"/>
        <v/>
      </c>
      <c r="K1846" s="129"/>
      <c r="L1846" s="347"/>
      <c r="M1846" s="139"/>
      <c r="N1846" s="209">
        <f>I1846</f>
        <v>0</v>
      </c>
      <c r="O1846" s="348">
        <f>L1846+M1846-N1846</f>
        <v>0</v>
      </c>
      <c r="P1846" s="129"/>
      <c r="Q1846" s="210"/>
      <c r="R1846" s="215"/>
      <c r="S1846" s="215"/>
      <c r="T1846" s="215"/>
      <c r="U1846" s="215"/>
      <c r="V1846" s="215"/>
      <c r="W1846" s="349"/>
      <c r="X1846" s="207">
        <f>T1846-U1846-V1846-W1846</f>
        <v>0</v>
      </c>
    </row>
    <row r="1847" spans="1:24" ht="18.600000000000001" hidden="1" thickBot="1">
      <c r="A1847" s="148">
        <v>185</v>
      </c>
      <c r="B1847" s="10">
        <v>2100</v>
      </c>
      <c r="C1847" s="734" t="s">
        <v>310</v>
      </c>
      <c r="D1847" s="734"/>
      <c r="E1847" s="381">
        <f>SUM(E1848:E1852)</f>
        <v>0</v>
      </c>
      <c r="F1847" s="211">
        <f>SUM(F1848:F1852)</f>
        <v>0</v>
      </c>
      <c r="G1847" s="137">
        <f>SUM(G1848:G1852)</f>
        <v>0</v>
      </c>
      <c r="H1847" s="137">
        <f>SUM(H1848:H1852)</f>
        <v>0</v>
      </c>
      <c r="I1847" s="137">
        <f>SUM(I1848:I1852)</f>
        <v>0</v>
      </c>
      <c r="J1847" s="128" t="str">
        <f t="shared" si="361"/>
        <v/>
      </c>
      <c r="K1847" s="129"/>
      <c r="L1847" s="212">
        <f>SUM(L1848:L1852)</f>
        <v>0</v>
      </c>
      <c r="M1847" s="213">
        <f>SUM(M1848:M1852)</f>
        <v>0</v>
      </c>
      <c r="N1847" s="350">
        <f>SUM(N1848:N1852)</f>
        <v>0</v>
      </c>
      <c r="O1847" s="351">
        <f>SUM(O1848:O1852)</f>
        <v>0</v>
      </c>
      <c r="P1847" s="129"/>
      <c r="Q1847" s="214"/>
      <c r="R1847" s="225"/>
      <c r="S1847" s="225"/>
      <c r="T1847" s="225"/>
      <c r="U1847" s="225"/>
      <c r="V1847" s="225"/>
      <c r="W1847" s="352"/>
      <c r="X1847" s="207">
        <f t="shared" si="362"/>
        <v>0</v>
      </c>
    </row>
    <row r="1848" spans="1:24" ht="18.600000000000001" hidden="1" thickBot="1">
      <c r="A1848" s="148">
        <v>190</v>
      </c>
      <c r="B1848" s="6"/>
      <c r="C1848" s="15">
        <v>2110</v>
      </c>
      <c r="D1848" s="18" t="s">
        <v>1132</v>
      </c>
      <c r="E1848" s="378"/>
      <c r="F1848" s="380"/>
      <c r="G1848" s="130"/>
      <c r="H1848" s="130"/>
      <c r="I1848" s="130"/>
      <c r="J1848" s="128" t="str">
        <f t="shared" si="361"/>
        <v/>
      </c>
      <c r="K1848" s="129"/>
      <c r="L1848" s="347"/>
      <c r="M1848" s="139"/>
      <c r="N1848" s="209">
        <f>I1848</f>
        <v>0</v>
      </c>
      <c r="O1848" s="348">
        <f t="shared" si="363"/>
        <v>0</v>
      </c>
      <c r="P1848" s="129"/>
      <c r="Q1848" s="210"/>
      <c r="R1848" s="215"/>
      <c r="S1848" s="215"/>
      <c r="T1848" s="215"/>
      <c r="U1848" s="215"/>
      <c r="V1848" s="215"/>
      <c r="W1848" s="349"/>
      <c r="X1848" s="207">
        <f t="shared" si="362"/>
        <v>0</v>
      </c>
    </row>
    <row r="1849" spans="1:24" ht="18.600000000000001" hidden="1" thickBot="1">
      <c r="A1849" s="148">
        <v>200</v>
      </c>
      <c r="B1849" s="47"/>
      <c r="C1849" s="7">
        <v>2120</v>
      </c>
      <c r="D1849" s="35" t="s">
        <v>1133</v>
      </c>
      <c r="E1849" s="378"/>
      <c r="F1849" s="380"/>
      <c r="G1849" s="130"/>
      <c r="H1849" s="130"/>
      <c r="I1849" s="130"/>
      <c r="J1849" s="128" t="str">
        <f t="shared" si="361"/>
        <v/>
      </c>
      <c r="K1849" s="129"/>
      <c r="L1849" s="347"/>
      <c r="M1849" s="139"/>
      <c r="N1849" s="209">
        <f>I1849</f>
        <v>0</v>
      </c>
      <c r="O1849" s="348">
        <f t="shared" si="363"/>
        <v>0</v>
      </c>
      <c r="P1849" s="129"/>
      <c r="Q1849" s="210"/>
      <c r="R1849" s="215"/>
      <c r="S1849" s="215"/>
      <c r="T1849" s="215"/>
      <c r="U1849" s="215"/>
      <c r="V1849" s="215"/>
      <c r="W1849" s="349"/>
      <c r="X1849" s="207">
        <f t="shared" si="362"/>
        <v>0</v>
      </c>
    </row>
    <row r="1850" spans="1:24" ht="18.600000000000001" hidden="1" thickBot="1">
      <c r="A1850" s="148">
        <v>200</v>
      </c>
      <c r="B1850" s="47"/>
      <c r="C1850" s="7">
        <v>2125</v>
      </c>
      <c r="D1850" s="29" t="s">
        <v>304</v>
      </c>
      <c r="E1850" s="378"/>
      <c r="F1850" s="380"/>
      <c r="G1850" s="130"/>
      <c r="H1850" s="130"/>
      <c r="I1850" s="130"/>
      <c r="J1850" s="128" t="str">
        <f t="shared" si="361"/>
        <v/>
      </c>
      <c r="K1850" s="129"/>
      <c r="L1850" s="347"/>
      <c r="M1850" s="139"/>
      <c r="N1850" s="209">
        <f>I1850</f>
        <v>0</v>
      </c>
      <c r="O1850" s="348">
        <f t="shared" si="363"/>
        <v>0</v>
      </c>
      <c r="P1850" s="129"/>
      <c r="Q1850" s="210"/>
      <c r="R1850" s="215"/>
      <c r="S1850" s="215"/>
      <c r="T1850" s="215"/>
      <c r="U1850" s="215"/>
      <c r="V1850" s="215"/>
      <c r="W1850" s="349"/>
      <c r="X1850" s="207">
        <f t="shared" si="362"/>
        <v>0</v>
      </c>
    </row>
    <row r="1851" spans="1:24" ht="18.600000000000001" hidden="1" thickBot="1">
      <c r="A1851" s="148">
        <v>205</v>
      </c>
      <c r="B1851" s="14"/>
      <c r="C1851" s="7">
        <v>2140</v>
      </c>
      <c r="D1851" s="35" t="s">
        <v>1135</v>
      </c>
      <c r="E1851" s="378"/>
      <c r="F1851" s="380"/>
      <c r="G1851" s="130"/>
      <c r="H1851" s="130"/>
      <c r="I1851" s="130"/>
      <c r="J1851" s="128" t="str">
        <f t="shared" si="361"/>
        <v/>
      </c>
      <c r="K1851" s="129"/>
      <c r="L1851" s="347"/>
      <c r="M1851" s="139"/>
      <c r="N1851" s="209">
        <f>I1851</f>
        <v>0</v>
      </c>
      <c r="O1851" s="348">
        <f t="shared" si="363"/>
        <v>0</v>
      </c>
      <c r="P1851" s="129"/>
      <c r="Q1851" s="210"/>
      <c r="R1851" s="215"/>
      <c r="S1851" s="215"/>
      <c r="T1851" s="215"/>
      <c r="U1851" s="215"/>
      <c r="V1851" s="215"/>
      <c r="W1851" s="349"/>
      <c r="X1851" s="207">
        <f t="shared" si="362"/>
        <v>0</v>
      </c>
    </row>
    <row r="1852" spans="1:24" ht="18.600000000000001" hidden="1" thickBot="1">
      <c r="A1852" s="148">
        <v>210</v>
      </c>
      <c r="B1852" s="6"/>
      <c r="C1852" s="13">
        <v>2190</v>
      </c>
      <c r="D1852" s="468" t="s">
        <v>1136</v>
      </c>
      <c r="E1852" s="378"/>
      <c r="F1852" s="380"/>
      <c r="G1852" s="130"/>
      <c r="H1852" s="130"/>
      <c r="I1852" s="130"/>
      <c r="J1852" s="128" t="str">
        <f t="shared" si="361"/>
        <v/>
      </c>
      <c r="K1852" s="129"/>
      <c r="L1852" s="347"/>
      <c r="M1852" s="139"/>
      <c r="N1852" s="209">
        <f>I1852</f>
        <v>0</v>
      </c>
      <c r="O1852" s="348">
        <f t="shared" si="363"/>
        <v>0</v>
      </c>
      <c r="P1852" s="129"/>
      <c r="Q1852" s="210"/>
      <c r="R1852" s="215"/>
      <c r="S1852" s="215"/>
      <c r="T1852" s="215"/>
      <c r="U1852" s="215"/>
      <c r="V1852" s="215"/>
      <c r="W1852" s="349"/>
      <c r="X1852" s="207">
        <f t="shared" si="362"/>
        <v>0</v>
      </c>
    </row>
    <row r="1853" spans="1:24" ht="18.600000000000001" thickBot="1">
      <c r="A1853" s="148">
        <v>215</v>
      </c>
      <c r="B1853" s="10">
        <v>2200</v>
      </c>
      <c r="C1853" s="734" t="s">
        <v>1137</v>
      </c>
      <c r="D1853" s="734"/>
      <c r="E1853" s="381">
        <f>SUM(E1854:E1855)</f>
        <v>0</v>
      </c>
      <c r="F1853" s="211">
        <f>SUM(F1854:F1855)</f>
        <v>0</v>
      </c>
      <c r="G1853" s="137">
        <f>SUM(G1854:G1855)</f>
        <v>0</v>
      </c>
      <c r="H1853" s="137">
        <f>SUM(H1854:H1855)</f>
        <v>0</v>
      </c>
      <c r="I1853" s="137">
        <f>SUM(I1854:I1855)</f>
        <v>0</v>
      </c>
      <c r="J1853" s="128" t="str">
        <f t="shared" si="361"/>
        <v/>
      </c>
      <c r="K1853" s="129"/>
      <c r="L1853" s="212">
        <f>SUM(L1854:L1855)</f>
        <v>0</v>
      </c>
      <c r="M1853" s="213">
        <f>SUM(M1854:M1855)</f>
        <v>0</v>
      </c>
      <c r="N1853" s="350">
        <f>SUM(N1854:N1855)</f>
        <v>0</v>
      </c>
      <c r="O1853" s="351">
        <f>SUM(O1854:O1855)</f>
        <v>0</v>
      </c>
      <c r="P1853" s="129"/>
      <c r="Q1853" s="214"/>
      <c r="R1853" s="225"/>
      <c r="S1853" s="225"/>
      <c r="T1853" s="225"/>
      <c r="U1853" s="225"/>
      <c r="V1853" s="225"/>
      <c r="W1853" s="352"/>
      <c r="X1853" s="207">
        <f t="shared" si="362"/>
        <v>0</v>
      </c>
    </row>
    <row r="1854" spans="1:24" ht="18.600000000000001" thickBot="1">
      <c r="A1854" s="147">
        <v>220</v>
      </c>
      <c r="B1854" s="6"/>
      <c r="C1854" s="7">
        <v>2221</v>
      </c>
      <c r="D1854" s="9" t="s">
        <v>694</v>
      </c>
      <c r="E1854" s="378"/>
      <c r="F1854" s="380"/>
      <c r="G1854" s="130"/>
      <c r="H1854" s="130"/>
      <c r="I1854" s="130"/>
      <c r="J1854" s="128" t="str">
        <f t="shared" si="361"/>
        <v/>
      </c>
      <c r="K1854" s="129"/>
      <c r="L1854" s="347"/>
      <c r="M1854" s="139"/>
      <c r="N1854" s="209">
        <f t="shared" ref="N1854:N1859" si="369">I1854</f>
        <v>0</v>
      </c>
      <c r="O1854" s="348">
        <f t="shared" ref="O1854:O1859" si="370">L1854+M1854-N1854</f>
        <v>0</v>
      </c>
      <c r="P1854" s="129"/>
      <c r="Q1854" s="210"/>
      <c r="R1854" s="215"/>
      <c r="S1854" s="215"/>
      <c r="T1854" s="215"/>
      <c r="U1854" s="215"/>
      <c r="V1854" s="215"/>
      <c r="W1854" s="349"/>
      <c r="X1854" s="207">
        <f t="shared" si="362"/>
        <v>0</v>
      </c>
    </row>
    <row r="1855" spans="1:24" ht="18.600000000000001" thickBot="1">
      <c r="A1855" s="148">
        <v>225</v>
      </c>
      <c r="B1855" s="6"/>
      <c r="C1855" s="13">
        <v>2224</v>
      </c>
      <c r="D1855" s="12" t="s">
        <v>1138</v>
      </c>
      <c r="E1855" s="378"/>
      <c r="F1855" s="380"/>
      <c r="G1855" s="130"/>
      <c r="H1855" s="130"/>
      <c r="I1855" s="130"/>
      <c r="J1855" s="128" t="str">
        <f t="shared" si="361"/>
        <v/>
      </c>
      <c r="K1855" s="129"/>
      <c r="L1855" s="347"/>
      <c r="M1855" s="139"/>
      <c r="N1855" s="209">
        <f t="shared" si="369"/>
        <v>0</v>
      </c>
      <c r="O1855" s="348">
        <f t="shared" si="370"/>
        <v>0</v>
      </c>
      <c r="P1855" s="129"/>
      <c r="Q1855" s="210"/>
      <c r="R1855" s="215"/>
      <c r="S1855" s="215"/>
      <c r="T1855" s="215"/>
      <c r="U1855" s="215"/>
      <c r="V1855" s="215"/>
      <c r="W1855" s="349"/>
      <c r="X1855" s="207">
        <f t="shared" si="362"/>
        <v>0</v>
      </c>
    </row>
    <row r="1856" spans="1:24" ht="18.600000000000001" hidden="1" thickBot="1">
      <c r="A1856" s="148">
        <v>230</v>
      </c>
      <c r="B1856" s="10">
        <v>2500</v>
      </c>
      <c r="C1856" s="737" t="s">
        <v>1139</v>
      </c>
      <c r="D1856" s="737"/>
      <c r="E1856" s="381"/>
      <c r="F1856" s="384"/>
      <c r="G1856" s="143"/>
      <c r="H1856" s="143"/>
      <c r="I1856" s="130"/>
      <c r="J1856" s="128" t="str">
        <f t="shared" si="361"/>
        <v/>
      </c>
      <c r="K1856" s="129"/>
      <c r="L1856" s="354"/>
      <c r="M1856" s="141"/>
      <c r="N1856" s="209">
        <f t="shared" si="369"/>
        <v>0</v>
      </c>
      <c r="O1856" s="348">
        <f t="shared" si="370"/>
        <v>0</v>
      </c>
      <c r="P1856" s="129"/>
      <c r="Q1856" s="214"/>
      <c r="R1856" s="225"/>
      <c r="S1856" s="215"/>
      <c r="T1856" s="215"/>
      <c r="U1856" s="225"/>
      <c r="V1856" s="215"/>
      <c r="W1856" s="349"/>
      <c r="X1856" s="207">
        <f t="shared" si="362"/>
        <v>0</v>
      </c>
    </row>
    <row r="1857" spans="1:24" ht="18.600000000000001" hidden="1" thickBot="1">
      <c r="A1857" s="148">
        <v>245</v>
      </c>
      <c r="B1857" s="10">
        <v>2600</v>
      </c>
      <c r="C1857" s="738" t="s">
        <v>1140</v>
      </c>
      <c r="D1857" s="741"/>
      <c r="E1857" s="381"/>
      <c r="F1857" s="384"/>
      <c r="G1857" s="143"/>
      <c r="H1857" s="143"/>
      <c r="I1857" s="130"/>
      <c r="J1857" s="128" t="str">
        <f t="shared" si="361"/>
        <v/>
      </c>
      <c r="K1857" s="129"/>
      <c r="L1857" s="354"/>
      <c r="M1857" s="141"/>
      <c r="N1857" s="209">
        <f t="shared" si="369"/>
        <v>0</v>
      </c>
      <c r="O1857" s="348">
        <f t="shared" si="370"/>
        <v>0</v>
      </c>
      <c r="P1857" s="129"/>
      <c r="Q1857" s="214"/>
      <c r="R1857" s="225"/>
      <c r="S1857" s="215"/>
      <c r="T1857" s="215"/>
      <c r="U1857" s="225"/>
      <c r="V1857" s="215"/>
      <c r="W1857" s="349"/>
      <c r="X1857" s="207">
        <f t="shared" si="362"/>
        <v>0</v>
      </c>
    </row>
    <row r="1858" spans="1:24" ht="18.600000000000001" hidden="1" thickBot="1">
      <c r="A1858" s="147">
        <v>220</v>
      </c>
      <c r="B1858" s="10">
        <v>2700</v>
      </c>
      <c r="C1858" s="738" t="s">
        <v>1141</v>
      </c>
      <c r="D1858" s="741"/>
      <c r="E1858" s="381"/>
      <c r="F1858" s="384"/>
      <c r="G1858" s="143"/>
      <c r="H1858" s="143"/>
      <c r="I1858" s="130"/>
      <c r="J1858" s="128" t="str">
        <f t="shared" si="361"/>
        <v/>
      </c>
      <c r="K1858" s="129"/>
      <c r="L1858" s="354"/>
      <c r="M1858" s="141"/>
      <c r="N1858" s="209">
        <f t="shared" si="369"/>
        <v>0</v>
      </c>
      <c r="O1858" s="348">
        <f t="shared" si="370"/>
        <v>0</v>
      </c>
      <c r="P1858" s="129"/>
      <c r="Q1858" s="214"/>
      <c r="R1858" s="225"/>
      <c r="S1858" s="215"/>
      <c r="T1858" s="215"/>
      <c r="U1858" s="225"/>
      <c r="V1858" s="215"/>
      <c r="W1858" s="349"/>
      <c r="X1858" s="207">
        <f t="shared" si="362"/>
        <v>0</v>
      </c>
    </row>
    <row r="1859" spans="1:24" ht="18.600000000000001" hidden="1" thickBot="1">
      <c r="A1859" s="148">
        <v>225</v>
      </c>
      <c r="B1859" s="10">
        <v>2800</v>
      </c>
      <c r="C1859" s="738" t="s">
        <v>1142</v>
      </c>
      <c r="D1859" s="741"/>
      <c r="E1859" s="381"/>
      <c r="F1859" s="384"/>
      <c r="G1859" s="143"/>
      <c r="H1859" s="143"/>
      <c r="I1859" s="130"/>
      <c r="J1859" s="128" t="str">
        <f t="shared" si="361"/>
        <v/>
      </c>
      <c r="K1859" s="129"/>
      <c r="L1859" s="354"/>
      <c r="M1859" s="141"/>
      <c r="N1859" s="209">
        <f t="shared" si="369"/>
        <v>0</v>
      </c>
      <c r="O1859" s="348">
        <f t="shared" si="370"/>
        <v>0</v>
      </c>
      <c r="P1859" s="129"/>
      <c r="Q1859" s="214"/>
      <c r="R1859" s="225"/>
      <c r="S1859" s="215"/>
      <c r="T1859" s="215"/>
      <c r="U1859" s="225"/>
      <c r="V1859" s="215"/>
      <c r="W1859" s="349"/>
      <c r="X1859" s="207">
        <f t="shared" si="362"/>
        <v>0</v>
      </c>
    </row>
    <row r="1860" spans="1:24" ht="18.600000000000001" thickBot="1">
      <c r="A1860" s="148">
        <v>230</v>
      </c>
      <c r="B1860" s="10">
        <v>2900</v>
      </c>
      <c r="C1860" s="730" t="s">
        <v>1143</v>
      </c>
      <c r="D1860" s="736"/>
      <c r="E1860" s="381">
        <f>SUM(E1861:E1866)</f>
        <v>0</v>
      </c>
      <c r="F1860" s="211">
        <f>SUM(F1861:F1866)</f>
        <v>5200</v>
      </c>
      <c r="G1860" s="137">
        <f>SUM(G1861:G1866)</f>
        <v>5000</v>
      </c>
      <c r="H1860" s="137">
        <f>SUM(H1861:H1866)</f>
        <v>5000</v>
      </c>
      <c r="I1860" s="137">
        <f>SUM(I1861:I1866)</f>
        <v>5000</v>
      </c>
      <c r="J1860" s="128">
        <f t="shared" si="361"/>
        <v>1</v>
      </c>
      <c r="K1860" s="129"/>
      <c r="L1860" s="212">
        <f>SUM(L1861:L1866)</f>
        <v>0</v>
      </c>
      <c r="M1860" s="213">
        <f>SUM(M1861:M1866)</f>
        <v>0</v>
      </c>
      <c r="N1860" s="350">
        <f>SUM(N1861:N1866)</f>
        <v>5000</v>
      </c>
      <c r="O1860" s="351">
        <f>SUM(O1861:O1866)</f>
        <v>-5000</v>
      </c>
      <c r="P1860" s="129"/>
      <c r="Q1860" s="214"/>
      <c r="R1860" s="225"/>
      <c r="S1860" s="225"/>
      <c r="T1860" s="225"/>
      <c r="U1860" s="225"/>
      <c r="V1860" s="225"/>
      <c r="W1860" s="352"/>
      <c r="X1860" s="207">
        <f t="shared" si="362"/>
        <v>0</v>
      </c>
    </row>
    <row r="1861" spans="1:24" ht="18.600000000000001" hidden="1" thickBot="1">
      <c r="A1861" s="148">
        <v>235</v>
      </c>
      <c r="B1861" s="48"/>
      <c r="C1861" s="15">
        <v>2920</v>
      </c>
      <c r="D1861" s="218" t="s">
        <v>1144</v>
      </c>
      <c r="E1861" s="378"/>
      <c r="F1861" s="380"/>
      <c r="G1861" s="130"/>
      <c r="H1861" s="130"/>
      <c r="I1861" s="130"/>
      <c r="J1861" s="128" t="str">
        <f t="shared" si="361"/>
        <v/>
      </c>
      <c r="K1861" s="129"/>
      <c r="L1861" s="347"/>
      <c r="M1861" s="139"/>
      <c r="N1861" s="209">
        <f t="shared" ref="N1861:N1866" si="371">I1861</f>
        <v>0</v>
      </c>
      <c r="O1861" s="348">
        <f t="shared" ref="O1861:O1866" si="372">L1861+M1861-N1861</f>
        <v>0</v>
      </c>
      <c r="P1861" s="129"/>
      <c r="Q1861" s="210"/>
      <c r="R1861" s="215"/>
      <c r="S1861" s="215"/>
      <c r="T1861" s="215"/>
      <c r="U1861" s="215"/>
      <c r="V1861" s="215"/>
      <c r="W1861" s="349"/>
      <c r="X1861" s="207">
        <f t="shared" si="362"/>
        <v>0</v>
      </c>
    </row>
    <row r="1862" spans="1:24" ht="36" hidden="1" customHeight="1" thickBot="1">
      <c r="A1862" s="148">
        <v>240</v>
      </c>
      <c r="B1862" s="48"/>
      <c r="C1862" s="44">
        <v>2969</v>
      </c>
      <c r="D1862" s="219" t="s">
        <v>1145</v>
      </c>
      <c r="E1862" s="378"/>
      <c r="F1862" s="380"/>
      <c r="G1862" s="130"/>
      <c r="H1862" s="130"/>
      <c r="I1862" s="130"/>
      <c r="J1862" s="128" t="str">
        <f t="shared" si="361"/>
        <v/>
      </c>
      <c r="K1862" s="129"/>
      <c r="L1862" s="347"/>
      <c r="M1862" s="139"/>
      <c r="N1862" s="209">
        <f t="shared" si="371"/>
        <v>0</v>
      </c>
      <c r="O1862" s="348">
        <f t="shared" si="372"/>
        <v>0</v>
      </c>
      <c r="P1862" s="129"/>
      <c r="Q1862" s="210"/>
      <c r="R1862" s="215"/>
      <c r="S1862" s="215"/>
      <c r="T1862" s="215"/>
      <c r="U1862" s="215"/>
      <c r="V1862" s="215"/>
      <c r="W1862" s="349"/>
      <c r="X1862" s="207">
        <f t="shared" si="362"/>
        <v>0</v>
      </c>
    </row>
    <row r="1863" spans="1:24" ht="33" hidden="1" thickBot="1">
      <c r="A1863" s="148">
        <v>245</v>
      </c>
      <c r="B1863" s="48"/>
      <c r="C1863" s="44">
        <v>2970</v>
      </c>
      <c r="D1863" s="219" t="s">
        <v>1146</v>
      </c>
      <c r="E1863" s="378"/>
      <c r="F1863" s="380"/>
      <c r="G1863" s="130"/>
      <c r="H1863" s="130"/>
      <c r="I1863" s="130"/>
      <c r="J1863" s="128" t="str">
        <f t="shared" si="361"/>
        <v/>
      </c>
      <c r="K1863" s="129"/>
      <c r="L1863" s="347"/>
      <c r="M1863" s="139"/>
      <c r="N1863" s="209">
        <f t="shared" si="371"/>
        <v>0</v>
      </c>
      <c r="O1863" s="348">
        <f t="shared" si="372"/>
        <v>0</v>
      </c>
      <c r="P1863" s="129"/>
      <c r="Q1863" s="210"/>
      <c r="R1863" s="215"/>
      <c r="S1863" s="215"/>
      <c r="T1863" s="215"/>
      <c r="U1863" s="215"/>
      <c r="V1863" s="215"/>
      <c r="W1863" s="349"/>
      <c r="X1863" s="207">
        <f t="shared" si="362"/>
        <v>0</v>
      </c>
    </row>
    <row r="1864" spans="1:24" ht="18.600000000000001" hidden="1" thickBot="1">
      <c r="A1864" s="147">
        <v>250</v>
      </c>
      <c r="B1864" s="48"/>
      <c r="C1864" s="42">
        <v>2989</v>
      </c>
      <c r="D1864" s="220" t="s">
        <v>1147</v>
      </c>
      <c r="E1864" s="378"/>
      <c r="F1864" s="380"/>
      <c r="G1864" s="130"/>
      <c r="H1864" s="130"/>
      <c r="I1864" s="130"/>
      <c r="J1864" s="128" t="str">
        <f t="shared" si="361"/>
        <v/>
      </c>
      <c r="K1864" s="129"/>
      <c r="L1864" s="347"/>
      <c r="M1864" s="139"/>
      <c r="N1864" s="209">
        <f t="shared" si="371"/>
        <v>0</v>
      </c>
      <c r="O1864" s="348">
        <f t="shared" si="372"/>
        <v>0</v>
      </c>
      <c r="P1864" s="129"/>
      <c r="Q1864" s="210"/>
      <c r="R1864" s="215"/>
      <c r="S1864" s="215"/>
      <c r="T1864" s="215"/>
      <c r="U1864" s="215"/>
      <c r="V1864" s="215"/>
      <c r="W1864" s="349"/>
      <c r="X1864" s="207">
        <f t="shared" si="362"/>
        <v>0</v>
      </c>
    </row>
    <row r="1865" spans="1:24" ht="18.600000000000001" thickBot="1">
      <c r="A1865" s="148">
        <v>255</v>
      </c>
      <c r="B1865" s="6"/>
      <c r="C1865" s="7">
        <v>2991</v>
      </c>
      <c r="D1865" s="221" t="s">
        <v>1148</v>
      </c>
      <c r="E1865" s="378"/>
      <c r="F1865" s="380">
        <v>5200</v>
      </c>
      <c r="G1865" s="130">
        <v>5000</v>
      </c>
      <c r="H1865" s="130">
        <v>5000</v>
      </c>
      <c r="I1865" s="130">
        <v>5000</v>
      </c>
      <c r="J1865" s="128">
        <f t="shared" si="361"/>
        <v>1</v>
      </c>
      <c r="K1865" s="129"/>
      <c r="L1865" s="347"/>
      <c r="M1865" s="139"/>
      <c r="N1865" s="209">
        <f t="shared" si="371"/>
        <v>5000</v>
      </c>
      <c r="O1865" s="348">
        <f t="shared" si="372"/>
        <v>-5000</v>
      </c>
      <c r="P1865" s="129"/>
      <c r="Q1865" s="210"/>
      <c r="R1865" s="215"/>
      <c r="S1865" s="215"/>
      <c r="T1865" s="215"/>
      <c r="U1865" s="215"/>
      <c r="V1865" s="215"/>
      <c r="W1865" s="349"/>
      <c r="X1865" s="207">
        <f t="shared" si="362"/>
        <v>0</v>
      </c>
    </row>
    <row r="1866" spans="1:24" ht="18.600000000000001" hidden="1" thickBot="1">
      <c r="A1866" s="148">
        <v>265</v>
      </c>
      <c r="B1866" s="6"/>
      <c r="C1866" s="13">
        <v>2992</v>
      </c>
      <c r="D1866" s="26" t="s">
        <v>1149</v>
      </c>
      <c r="E1866" s="378"/>
      <c r="F1866" s="380"/>
      <c r="G1866" s="130"/>
      <c r="H1866" s="130"/>
      <c r="I1866" s="130"/>
      <c r="J1866" s="128" t="str">
        <f t="shared" si="361"/>
        <v/>
      </c>
      <c r="K1866" s="129"/>
      <c r="L1866" s="347"/>
      <c r="M1866" s="139"/>
      <c r="N1866" s="209">
        <f t="shared" si="371"/>
        <v>0</v>
      </c>
      <c r="O1866" s="348">
        <f t="shared" si="372"/>
        <v>0</v>
      </c>
      <c r="P1866" s="129"/>
      <c r="Q1866" s="210"/>
      <c r="R1866" s="215"/>
      <c r="S1866" s="215"/>
      <c r="T1866" s="215"/>
      <c r="U1866" s="215"/>
      <c r="V1866" s="215"/>
      <c r="W1866" s="349"/>
      <c r="X1866" s="207">
        <f t="shared" si="362"/>
        <v>0</v>
      </c>
    </row>
    <row r="1867" spans="1:24" ht="18.600000000000001" hidden="1" thickBot="1">
      <c r="A1867" s="147">
        <v>270</v>
      </c>
      <c r="B1867" s="10">
        <v>3300</v>
      </c>
      <c r="C1867" s="730" t="s">
        <v>1150</v>
      </c>
      <c r="D1867" s="730"/>
      <c r="E1867" s="381">
        <f>SUM(E1868:E1873)</f>
        <v>0</v>
      </c>
      <c r="F1867" s="211">
        <f>SUM(F1868:F1873)</f>
        <v>0</v>
      </c>
      <c r="G1867" s="137">
        <f>SUM(G1868:G1873)</f>
        <v>0</v>
      </c>
      <c r="H1867" s="137">
        <f>SUM(H1868:H1873)</f>
        <v>0</v>
      </c>
      <c r="I1867" s="137">
        <f>SUM(I1868:I1873)</f>
        <v>0</v>
      </c>
      <c r="J1867" s="128" t="str">
        <f t="shared" si="361"/>
        <v/>
      </c>
      <c r="K1867" s="129"/>
      <c r="L1867" s="214"/>
      <c r="M1867" s="225"/>
      <c r="N1867" s="225"/>
      <c r="O1867" s="352"/>
      <c r="P1867" s="129"/>
      <c r="Q1867" s="214"/>
      <c r="R1867" s="225"/>
      <c r="S1867" s="225"/>
      <c r="T1867" s="225"/>
      <c r="U1867" s="225"/>
      <c r="V1867" s="225"/>
      <c r="W1867" s="352"/>
      <c r="X1867" s="207">
        <f t="shared" si="362"/>
        <v>0</v>
      </c>
    </row>
    <row r="1868" spans="1:24" ht="18.600000000000001" hidden="1" thickBot="1">
      <c r="A1868" s="147">
        <v>290</v>
      </c>
      <c r="B1868" s="14"/>
      <c r="C1868" s="15">
        <v>3301</v>
      </c>
      <c r="D1868" s="398" t="s">
        <v>1151</v>
      </c>
      <c r="E1868" s="378"/>
      <c r="F1868" s="380"/>
      <c r="G1868" s="130"/>
      <c r="H1868" s="130"/>
      <c r="I1868" s="130"/>
      <c r="J1868" s="128" t="str">
        <f t="shared" si="361"/>
        <v/>
      </c>
      <c r="K1868" s="129"/>
      <c r="L1868" s="210"/>
      <c r="M1868" s="215"/>
      <c r="N1868" s="215"/>
      <c r="O1868" s="349"/>
      <c r="P1868" s="129"/>
      <c r="Q1868" s="210"/>
      <c r="R1868" s="215"/>
      <c r="S1868" s="215"/>
      <c r="T1868" s="215"/>
      <c r="U1868" s="215"/>
      <c r="V1868" s="215"/>
      <c r="W1868" s="349"/>
      <c r="X1868" s="207">
        <f t="shared" si="362"/>
        <v>0</v>
      </c>
    </row>
    <row r="1869" spans="1:24" ht="18.600000000000001" hidden="1" thickBot="1">
      <c r="A1869" s="216">
        <v>320</v>
      </c>
      <c r="B1869" s="14"/>
      <c r="C1869" s="44">
        <v>3302</v>
      </c>
      <c r="D1869" s="399" t="s">
        <v>305</v>
      </c>
      <c r="E1869" s="378"/>
      <c r="F1869" s="380"/>
      <c r="G1869" s="130"/>
      <c r="H1869" s="130"/>
      <c r="I1869" s="130"/>
      <c r="J1869" s="128" t="str">
        <f t="shared" si="361"/>
        <v/>
      </c>
      <c r="K1869" s="129"/>
      <c r="L1869" s="210"/>
      <c r="M1869" s="215"/>
      <c r="N1869" s="215"/>
      <c r="O1869" s="349"/>
      <c r="P1869" s="129"/>
      <c r="Q1869" s="210"/>
      <c r="R1869" s="215"/>
      <c r="S1869" s="215"/>
      <c r="T1869" s="215"/>
      <c r="U1869" s="215"/>
      <c r="V1869" s="215"/>
      <c r="W1869" s="349"/>
      <c r="X1869" s="207">
        <f t="shared" si="362"/>
        <v>0</v>
      </c>
    </row>
    <row r="1870" spans="1:24" ht="18.600000000000001" hidden="1" thickBot="1">
      <c r="A1870" s="147">
        <v>330</v>
      </c>
      <c r="B1870" s="14"/>
      <c r="C1870" s="44">
        <v>3303</v>
      </c>
      <c r="D1870" s="399" t="s">
        <v>1153</v>
      </c>
      <c r="E1870" s="378"/>
      <c r="F1870" s="380"/>
      <c r="G1870" s="130"/>
      <c r="H1870" s="130"/>
      <c r="I1870" s="130"/>
      <c r="J1870" s="128" t="str">
        <f t="shared" si="361"/>
        <v/>
      </c>
      <c r="K1870" s="129"/>
      <c r="L1870" s="210"/>
      <c r="M1870" s="215"/>
      <c r="N1870" s="215"/>
      <c r="O1870" s="349"/>
      <c r="P1870" s="129"/>
      <c r="Q1870" s="210"/>
      <c r="R1870" s="215"/>
      <c r="S1870" s="215"/>
      <c r="T1870" s="215"/>
      <c r="U1870" s="215"/>
      <c r="V1870" s="215"/>
      <c r="W1870" s="349"/>
      <c r="X1870" s="207">
        <f t="shared" si="362"/>
        <v>0</v>
      </c>
    </row>
    <row r="1871" spans="1:24" ht="18.600000000000001" hidden="1" thickBot="1">
      <c r="A1871" s="147">
        <v>350</v>
      </c>
      <c r="B1871" s="14"/>
      <c r="C1871" s="42">
        <v>3304</v>
      </c>
      <c r="D1871" s="400" t="s">
        <v>1154</v>
      </c>
      <c r="E1871" s="378"/>
      <c r="F1871" s="380"/>
      <c r="G1871" s="130"/>
      <c r="H1871" s="130"/>
      <c r="I1871" s="130"/>
      <c r="J1871" s="128" t="str">
        <f t="shared" si="361"/>
        <v/>
      </c>
      <c r="K1871" s="129"/>
      <c r="L1871" s="210"/>
      <c r="M1871" s="215"/>
      <c r="N1871" s="215"/>
      <c r="O1871" s="349"/>
      <c r="P1871" s="129"/>
      <c r="Q1871" s="210"/>
      <c r="R1871" s="215"/>
      <c r="S1871" s="215"/>
      <c r="T1871" s="215"/>
      <c r="U1871" s="215"/>
      <c r="V1871" s="215"/>
      <c r="W1871" s="349"/>
      <c r="X1871" s="207">
        <f t="shared" si="362"/>
        <v>0</v>
      </c>
    </row>
    <row r="1872" spans="1:24" ht="18.600000000000001" hidden="1" thickBot="1">
      <c r="A1872" s="148">
        <v>355</v>
      </c>
      <c r="B1872" s="14"/>
      <c r="C1872" s="13">
        <v>3305</v>
      </c>
      <c r="D1872" s="401" t="s">
        <v>1155</v>
      </c>
      <c r="E1872" s="378"/>
      <c r="F1872" s="380"/>
      <c r="G1872" s="130"/>
      <c r="H1872" s="130"/>
      <c r="I1872" s="130"/>
      <c r="J1872" s="128" t="str">
        <f t="shared" si="361"/>
        <v/>
      </c>
      <c r="K1872" s="129"/>
      <c r="L1872" s="210"/>
      <c r="M1872" s="215"/>
      <c r="N1872" s="215"/>
      <c r="O1872" s="349"/>
      <c r="P1872" s="129"/>
      <c r="Q1872" s="210"/>
      <c r="R1872" s="215"/>
      <c r="S1872" s="215"/>
      <c r="T1872" s="215"/>
      <c r="U1872" s="215"/>
      <c r="V1872" s="215"/>
      <c r="W1872" s="349"/>
      <c r="X1872" s="207">
        <f t="shared" si="362"/>
        <v>0</v>
      </c>
    </row>
    <row r="1873" spans="1:24" ht="18.600000000000001" hidden="1" thickBot="1">
      <c r="A1873" s="148">
        <v>375</v>
      </c>
      <c r="B1873" s="14"/>
      <c r="C1873" s="13">
        <v>3306</v>
      </c>
      <c r="D1873" s="401" t="s">
        <v>1156</v>
      </c>
      <c r="E1873" s="378"/>
      <c r="F1873" s="380"/>
      <c r="G1873" s="130"/>
      <c r="H1873" s="130"/>
      <c r="I1873" s="130"/>
      <c r="J1873" s="128" t="str">
        <f t="shared" ref="J1873:J1921" si="373">(IF($E1873&lt;&gt;0,$J$2,IF($I1873&lt;&gt;0,$J$2,"")))</f>
        <v/>
      </c>
      <c r="K1873" s="129"/>
      <c r="L1873" s="210"/>
      <c r="M1873" s="215"/>
      <c r="N1873" s="215"/>
      <c r="O1873" s="349"/>
      <c r="P1873" s="129"/>
      <c r="Q1873" s="210"/>
      <c r="R1873" s="215"/>
      <c r="S1873" s="215"/>
      <c r="T1873" s="215"/>
      <c r="U1873" s="215"/>
      <c r="V1873" s="215"/>
      <c r="W1873" s="349"/>
      <c r="X1873" s="207">
        <f t="shared" si="362"/>
        <v>0</v>
      </c>
    </row>
    <row r="1874" spans="1:24" ht="18.600000000000001" hidden="1" thickBot="1">
      <c r="A1874" s="148">
        <v>380</v>
      </c>
      <c r="B1874" s="10">
        <v>3900</v>
      </c>
      <c r="C1874" s="737" t="s">
        <v>1157</v>
      </c>
      <c r="D1874" s="742"/>
      <c r="E1874" s="381"/>
      <c r="F1874" s="384"/>
      <c r="G1874" s="143"/>
      <c r="H1874" s="143"/>
      <c r="I1874" s="130"/>
      <c r="J1874" s="128" t="str">
        <f t="shared" si="373"/>
        <v/>
      </c>
      <c r="K1874" s="129"/>
      <c r="L1874" s="354"/>
      <c r="M1874" s="141"/>
      <c r="N1874" s="213">
        <f t="shared" ref="N1874:N1917" si="374">I1874</f>
        <v>0</v>
      </c>
      <c r="O1874" s="348">
        <f>L1874+M1874-N1874</f>
        <v>0</v>
      </c>
      <c r="P1874" s="129"/>
      <c r="Q1874" s="354"/>
      <c r="R1874" s="141"/>
      <c r="S1874" s="355">
        <f>+IF(+(L1874+M1874)&gt;=I1874,+M1874,+(+I1874-L1874))</f>
        <v>0</v>
      </c>
      <c r="T1874" s="209">
        <f>Q1874+R1874-S1874</f>
        <v>0</v>
      </c>
      <c r="U1874" s="141"/>
      <c r="V1874" s="141"/>
      <c r="W1874" s="140"/>
      <c r="X1874" s="207">
        <f t="shared" ref="X1874:X1917" si="375">T1874-U1874-V1874-W1874</f>
        <v>0</v>
      </c>
    </row>
    <row r="1875" spans="1:24" ht="18.600000000000001" hidden="1" thickBot="1">
      <c r="A1875" s="148">
        <v>385</v>
      </c>
      <c r="B1875" s="10">
        <v>4000</v>
      </c>
      <c r="C1875" s="735" t="s">
        <v>1158</v>
      </c>
      <c r="D1875" s="735"/>
      <c r="E1875" s="381"/>
      <c r="F1875" s="384"/>
      <c r="G1875" s="143"/>
      <c r="H1875" s="143"/>
      <c r="I1875" s="130"/>
      <c r="J1875" s="128" t="str">
        <f t="shared" si="373"/>
        <v/>
      </c>
      <c r="K1875" s="129"/>
      <c r="L1875" s="354"/>
      <c r="M1875" s="141"/>
      <c r="N1875" s="213">
        <f t="shared" si="374"/>
        <v>0</v>
      </c>
      <c r="O1875" s="348">
        <f>L1875+M1875-N1875</f>
        <v>0</v>
      </c>
      <c r="P1875" s="129"/>
      <c r="Q1875" s="214"/>
      <c r="R1875" s="225"/>
      <c r="S1875" s="225"/>
      <c r="T1875" s="215"/>
      <c r="U1875" s="225"/>
      <c r="V1875" s="225"/>
      <c r="W1875" s="349"/>
      <c r="X1875" s="207">
        <f t="shared" si="375"/>
        <v>0</v>
      </c>
    </row>
    <row r="1876" spans="1:24" ht="18.600000000000001" hidden="1" thickBot="1">
      <c r="A1876" s="148">
        <v>390</v>
      </c>
      <c r="B1876" s="10">
        <v>4100</v>
      </c>
      <c r="C1876" s="735" t="s">
        <v>1159</v>
      </c>
      <c r="D1876" s="735"/>
      <c r="E1876" s="381"/>
      <c r="F1876" s="384"/>
      <c r="G1876" s="143"/>
      <c r="H1876" s="143"/>
      <c r="I1876" s="130"/>
      <c r="J1876" s="128" t="str">
        <f t="shared" si="373"/>
        <v/>
      </c>
      <c r="K1876" s="129"/>
      <c r="L1876" s="214"/>
      <c r="M1876" s="225"/>
      <c r="N1876" s="225"/>
      <c r="O1876" s="352"/>
      <c r="P1876" s="129"/>
      <c r="Q1876" s="214"/>
      <c r="R1876" s="225"/>
      <c r="S1876" s="225"/>
      <c r="T1876" s="225"/>
      <c r="U1876" s="225"/>
      <c r="V1876" s="225"/>
      <c r="W1876" s="352"/>
      <c r="X1876" s="207">
        <f t="shared" si="375"/>
        <v>0</v>
      </c>
    </row>
    <row r="1877" spans="1:24" ht="18.600000000000001" hidden="1" thickBot="1">
      <c r="A1877" s="148">
        <v>395</v>
      </c>
      <c r="B1877" s="10">
        <v>4200</v>
      </c>
      <c r="C1877" s="730" t="s">
        <v>1160</v>
      </c>
      <c r="D1877" s="736"/>
      <c r="E1877" s="381">
        <f>SUM(E1878:E1883)</f>
        <v>0</v>
      </c>
      <c r="F1877" s="211">
        <f>SUM(F1878:F1883)</f>
        <v>0</v>
      </c>
      <c r="G1877" s="137">
        <f>SUM(G1878:G1883)</f>
        <v>0</v>
      </c>
      <c r="H1877" s="137">
        <f>SUM(H1878:H1883)</f>
        <v>0</v>
      </c>
      <c r="I1877" s="137">
        <f>SUM(I1878:I1883)</f>
        <v>0</v>
      </c>
      <c r="J1877" s="128" t="str">
        <f t="shared" si="373"/>
        <v/>
      </c>
      <c r="K1877" s="129"/>
      <c r="L1877" s="212">
        <f>SUM(L1878:L1883)</f>
        <v>0</v>
      </c>
      <c r="M1877" s="213">
        <f>SUM(M1878:M1883)</f>
        <v>0</v>
      </c>
      <c r="N1877" s="350">
        <f>SUM(N1878:N1883)</f>
        <v>0</v>
      </c>
      <c r="O1877" s="351">
        <f>SUM(O1878:O1883)</f>
        <v>0</v>
      </c>
      <c r="P1877" s="129"/>
      <c r="Q1877" s="212">
        <f t="shared" ref="Q1877:W1877" si="376">SUM(Q1878:Q1883)</f>
        <v>0</v>
      </c>
      <c r="R1877" s="213">
        <f t="shared" si="376"/>
        <v>0</v>
      </c>
      <c r="S1877" s="213">
        <f t="shared" si="376"/>
        <v>0</v>
      </c>
      <c r="T1877" s="213">
        <f t="shared" si="376"/>
        <v>0</v>
      </c>
      <c r="U1877" s="213">
        <f t="shared" si="376"/>
        <v>0</v>
      </c>
      <c r="V1877" s="213">
        <f t="shared" si="376"/>
        <v>0</v>
      </c>
      <c r="W1877" s="351">
        <f t="shared" si="376"/>
        <v>0</v>
      </c>
      <c r="X1877" s="207">
        <f t="shared" si="375"/>
        <v>0</v>
      </c>
    </row>
    <row r="1878" spans="1:24" ht="18.600000000000001" hidden="1" thickBot="1">
      <c r="A1878" s="142">
        <v>397</v>
      </c>
      <c r="B1878" s="49"/>
      <c r="C1878" s="15">
        <v>4201</v>
      </c>
      <c r="D1878" s="8" t="s">
        <v>1161</v>
      </c>
      <c r="E1878" s="378"/>
      <c r="F1878" s="380"/>
      <c r="G1878" s="130"/>
      <c r="H1878" s="130"/>
      <c r="I1878" s="130"/>
      <c r="J1878" s="128" t="str">
        <f t="shared" si="373"/>
        <v/>
      </c>
      <c r="K1878" s="129"/>
      <c r="L1878" s="347"/>
      <c r="M1878" s="139"/>
      <c r="N1878" s="209">
        <f t="shared" si="374"/>
        <v>0</v>
      </c>
      <c r="O1878" s="348">
        <f t="shared" ref="O1878:O1883" si="377">L1878+M1878-N1878</f>
        <v>0</v>
      </c>
      <c r="P1878" s="129"/>
      <c r="Q1878" s="347"/>
      <c r="R1878" s="139"/>
      <c r="S1878" s="355">
        <f t="shared" ref="S1878:S1883" si="378">+IF(+(L1878+M1878)&gt;=I1878,+M1878,+(+I1878-L1878))</f>
        <v>0</v>
      </c>
      <c r="T1878" s="209">
        <f t="shared" ref="T1878:T1883" si="379">Q1878+R1878-S1878</f>
        <v>0</v>
      </c>
      <c r="U1878" s="139"/>
      <c r="V1878" s="139"/>
      <c r="W1878" s="140"/>
      <c r="X1878" s="207">
        <f t="shared" si="375"/>
        <v>0</v>
      </c>
    </row>
    <row r="1879" spans="1:24" ht="18.600000000000001" hidden="1" thickBot="1">
      <c r="A1879" s="131">
        <v>398</v>
      </c>
      <c r="B1879" s="49"/>
      <c r="C1879" s="7">
        <v>4202</v>
      </c>
      <c r="D1879" s="9" t="s">
        <v>1162</v>
      </c>
      <c r="E1879" s="378"/>
      <c r="F1879" s="380"/>
      <c r="G1879" s="130"/>
      <c r="H1879" s="130"/>
      <c r="I1879" s="130"/>
      <c r="J1879" s="128" t="str">
        <f t="shared" si="373"/>
        <v/>
      </c>
      <c r="K1879" s="129"/>
      <c r="L1879" s="347"/>
      <c r="M1879" s="139"/>
      <c r="N1879" s="209">
        <f t="shared" si="374"/>
        <v>0</v>
      </c>
      <c r="O1879" s="348">
        <f t="shared" si="377"/>
        <v>0</v>
      </c>
      <c r="P1879" s="129"/>
      <c r="Q1879" s="347"/>
      <c r="R1879" s="139"/>
      <c r="S1879" s="355">
        <f t="shared" si="378"/>
        <v>0</v>
      </c>
      <c r="T1879" s="209">
        <f t="shared" si="379"/>
        <v>0</v>
      </c>
      <c r="U1879" s="139"/>
      <c r="V1879" s="139"/>
      <c r="W1879" s="140"/>
      <c r="X1879" s="207">
        <f t="shared" si="375"/>
        <v>0</v>
      </c>
    </row>
    <row r="1880" spans="1:24" ht="18.600000000000001" hidden="1" thickBot="1">
      <c r="A1880" s="131">
        <v>399</v>
      </c>
      <c r="B1880" s="49"/>
      <c r="C1880" s="7">
        <v>4214</v>
      </c>
      <c r="D1880" s="9" t="s">
        <v>1163</v>
      </c>
      <c r="E1880" s="378"/>
      <c r="F1880" s="380"/>
      <c r="G1880" s="130"/>
      <c r="H1880" s="130"/>
      <c r="I1880" s="130"/>
      <c r="J1880" s="128" t="str">
        <f t="shared" si="373"/>
        <v/>
      </c>
      <c r="K1880" s="129"/>
      <c r="L1880" s="347"/>
      <c r="M1880" s="139"/>
      <c r="N1880" s="209">
        <f t="shared" si="374"/>
        <v>0</v>
      </c>
      <c r="O1880" s="348">
        <f t="shared" si="377"/>
        <v>0</v>
      </c>
      <c r="P1880" s="129"/>
      <c r="Q1880" s="347"/>
      <c r="R1880" s="139"/>
      <c r="S1880" s="355">
        <f t="shared" si="378"/>
        <v>0</v>
      </c>
      <c r="T1880" s="209">
        <f t="shared" si="379"/>
        <v>0</v>
      </c>
      <c r="U1880" s="139"/>
      <c r="V1880" s="139"/>
      <c r="W1880" s="140"/>
      <c r="X1880" s="207">
        <f t="shared" si="375"/>
        <v>0</v>
      </c>
    </row>
    <row r="1881" spans="1:24" ht="18.600000000000001" hidden="1" thickBot="1">
      <c r="A1881" s="131">
        <v>400</v>
      </c>
      <c r="B1881" s="49"/>
      <c r="C1881" s="7">
        <v>4217</v>
      </c>
      <c r="D1881" s="9" t="s">
        <v>1164</v>
      </c>
      <c r="E1881" s="378"/>
      <c r="F1881" s="380"/>
      <c r="G1881" s="130"/>
      <c r="H1881" s="130"/>
      <c r="I1881" s="130"/>
      <c r="J1881" s="128" t="str">
        <f t="shared" si="373"/>
        <v/>
      </c>
      <c r="K1881" s="129"/>
      <c r="L1881" s="347"/>
      <c r="M1881" s="139"/>
      <c r="N1881" s="209">
        <f t="shared" si="374"/>
        <v>0</v>
      </c>
      <c r="O1881" s="348">
        <f t="shared" si="377"/>
        <v>0</v>
      </c>
      <c r="P1881" s="129"/>
      <c r="Q1881" s="347"/>
      <c r="R1881" s="139"/>
      <c r="S1881" s="355">
        <f t="shared" si="378"/>
        <v>0</v>
      </c>
      <c r="T1881" s="209">
        <f t="shared" si="379"/>
        <v>0</v>
      </c>
      <c r="U1881" s="139"/>
      <c r="V1881" s="139"/>
      <c r="W1881" s="140"/>
      <c r="X1881" s="207">
        <f t="shared" si="375"/>
        <v>0</v>
      </c>
    </row>
    <row r="1882" spans="1:24" ht="18.600000000000001" hidden="1" thickBot="1">
      <c r="A1882" s="131">
        <v>401</v>
      </c>
      <c r="B1882" s="49"/>
      <c r="C1882" s="7">
        <v>4218</v>
      </c>
      <c r="D1882" s="16" t="s">
        <v>1165</v>
      </c>
      <c r="E1882" s="378"/>
      <c r="F1882" s="380"/>
      <c r="G1882" s="130"/>
      <c r="H1882" s="130"/>
      <c r="I1882" s="130"/>
      <c r="J1882" s="128" t="str">
        <f t="shared" si="373"/>
        <v/>
      </c>
      <c r="K1882" s="129"/>
      <c r="L1882" s="347"/>
      <c r="M1882" s="139"/>
      <c r="N1882" s="209">
        <f t="shared" si="374"/>
        <v>0</v>
      </c>
      <c r="O1882" s="348">
        <f t="shared" si="377"/>
        <v>0</v>
      </c>
      <c r="P1882" s="129"/>
      <c r="Q1882" s="347"/>
      <c r="R1882" s="139"/>
      <c r="S1882" s="355">
        <f t="shared" si="378"/>
        <v>0</v>
      </c>
      <c r="T1882" s="209">
        <f t="shared" si="379"/>
        <v>0</v>
      </c>
      <c r="U1882" s="139"/>
      <c r="V1882" s="139"/>
      <c r="W1882" s="140"/>
      <c r="X1882" s="207">
        <f t="shared" si="375"/>
        <v>0</v>
      </c>
    </row>
    <row r="1883" spans="1:24" ht="18.600000000000001" hidden="1" thickBot="1">
      <c r="A1883" s="131">
        <v>402</v>
      </c>
      <c r="B1883" s="49"/>
      <c r="C1883" s="7">
        <v>4219</v>
      </c>
      <c r="D1883" s="29" t="s">
        <v>1166</v>
      </c>
      <c r="E1883" s="378"/>
      <c r="F1883" s="380"/>
      <c r="G1883" s="130"/>
      <c r="H1883" s="130"/>
      <c r="I1883" s="130"/>
      <c r="J1883" s="128" t="str">
        <f t="shared" si="373"/>
        <v/>
      </c>
      <c r="K1883" s="129"/>
      <c r="L1883" s="347"/>
      <c r="M1883" s="139"/>
      <c r="N1883" s="209">
        <f t="shared" si="374"/>
        <v>0</v>
      </c>
      <c r="O1883" s="348">
        <f t="shared" si="377"/>
        <v>0</v>
      </c>
      <c r="P1883" s="129"/>
      <c r="Q1883" s="347"/>
      <c r="R1883" s="139"/>
      <c r="S1883" s="355">
        <f t="shared" si="378"/>
        <v>0</v>
      </c>
      <c r="T1883" s="209">
        <f t="shared" si="379"/>
        <v>0</v>
      </c>
      <c r="U1883" s="139"/>
      <c r="V1883" s="139"/>
      <c r="W1883" s="140"/>
      <c r="X1883" s="207">
        <f t="shared" si="375"/>
        <v>0</v>
      </c>
    </row>
    <row r="1884" spans="1:24" ht="18.600000000000001" hidden="1" thickBot="1">
      <c r="A1884" s="226">
        <v>404</v>
      </c>
      <c r="B1884" s="10">
        <v>4300</v>
      </c>
      <c r="C1884" s="734" t="s">
        <v>1167</v>
      </c>
      <c r="D1884" s="734"/>
      <c r="E1884" s="381">
        <f>SUM(E1885:E1887)</f>
        <v>0</v>
      </c>
      <c r="F1884" s="211">
        <f>SUM(F1885:F1887)</f>
        <v>0</v>
      </c>
      <c r="G1884" s="137">
        <f>SUM(G1885:G1887)</f>
        <v>0</v>
      </c>
      <c r="H1884" s="137">
        <f>SUM(H1885:H1887)</f>
        <v>0</v>
      </c>
      <c r="I1884" s="137">
        <f>SUM(I1885:I1887)</f>
        <v>0</v>
      </c>
      <c r="J1884" s="128" t="str">
        <f t="shared" si="373"/>
        <v/>
      </c>
      <c r="K1884" s="129"/>
      <c r="L1884" s="212">
        <f>SUM(L1885:L1887)</f>
        <v>0</v>
      </c>
      <c r="M1884" s="213">
        <f>SUM(M1885:M1887)</f>
        <v>0</v>
      </c>
      <c r="N1884" s="350">
        <f>SUM(N1885:N1887)</f>
        <v>0</v>
      </c>
      <c r="O1884" s="351">
        <f>SUM(O1885:O1887)</f>
        <v>0</v>
      </c>
      <c r="P1884" s="129"/>
      <c r="Q1884" s="212">
        <f t="shared" ref="Q1884:W1884" si="380">SUM(Q1885:Q1887)</f>
        <v>0</v>
      </c>
      <c r="R1884" s="213">
        <f t="shared" si="380"/>
        <v>0</v>
      </c>
      <c r="S1884" s="213">
        <f t="shared" si="380"/>
        <v>0</v>
      </c>
      <c r="T1884" s="213">
        <f t="shared" si="380"/>
        <v>0</v>
      </c>
      <c r="U1884" s="213">
        <f t="shared" si="380"/>
        <v>0</v>
      </c>
      <c r="V1884" s="213">
        <f t="shared" si="380"/>
        <v>0</v>
      </c>
      <c r="W1884" s="351">
        <f t="shared" si="380"/>
        <v>0</v>
      </c>
      <c r="X1884" s="207">
        <f t="shared" si="375"/>
        <v>0</v>
      </c>
    </row>
    <row r="1885" spans="1:24" ht="18.600000000000001" hidden="1" thickBot="1">
      <c r="A1885" s="226">
        <v>404</v>
      </c>
      <c r="B1885" s="49"/>
      <c r="C1885" s="15">
        <v>4301</v>
      </c>
      <c r="D1885" s="39" t="s">
        <v>1168</v>
      </c>
      <c r="E1885" s="378"/>
      <c r="F1885" s="380"/>
      <c r="G1885" s="130"/>
      <c r="H1885" s="130"/>
      <c r="I1885" s="130"/>
      <c r="J1885" s="128" t="str">
        <f t="shared" si="373"/>
        <v/>
      </c>
      <c r="K1885" s="129"/>
      <c r="L1885" s="347"/>
      <c r="M1885" s="139"/>
      <c r="N1885" s="209">
        <f t="shared" si="374"/>
        <v>0</v>
      </c>
      <c r="O1885" s="348">
        <f t="shared" ref="O1885:O1890" si="381">L1885+M1885-N1885</f>
        <v>0</v>
      </c>
      <c r="P1885" s="129"/>
      <c r="Q1885" s="347"/>
      <c r="R1885" s="139"/>
      <c r="S1885" s="355">
        <f t="shared" ref="S1885:S1890" si="382">+IF(+(L1885+M1885)&gt;=I1885,+M1885,+(+I1885-L1885))</f>
        <v>0</v>
      </c>
      <c r="T1885" s="209">
        <f t="shared" ref="T1885:T1890" si="383">Q1885+R1885-S1885</f>
        <v>0</v>
      </c>
      <c r="U1885" s="139"/>
      <c r="V1885" s="139"/>
      <c r="W1885" s="140"/>
      <c r="X1885" s="207">
        <f t="shared" si="375"/>
        <v>0</v>
      </c>
    </row>
    <row r="1886" spans="1:24" ht="18.600000000000001" hidden="1" thickBot="1">
      <c r="A1886" s="147">
        <v>440</v>
      </c>
      <c r="B1886" s="49"/>
      <c r="C1886" s="7">
        <v>4302</v>
      </c>
      <c r="D1886" s="9" t="s">
        <v>306</v>
      </c>
      <c r="E1886" s="378"/>
      <c r="F1886" s="380"/>
      <c r="G1886" s="130"/>
      <c r="H1886" s="130"/>
      <c r="I1886" s="130"/>
      <c r="J1886" s="128" t="str">
        <f t="shared" si="373"/>
        <v/>
      </c>
      <c r="K1886" s="129"/>
      <c r="L1886" s="347"/>
      <c r="M1886" s="139"/>
      <c r="N1886" s="209">
        <f t="shared" si="374"/>
        <v>0</v>
      </c>
      <c r="O1886" s="348">
        <f t="shared" si="381"/>
        <v>0</v>
      </c>
      <c r="P1886" s="129"/>
      <c r="Q1886" s="347"/>
      <c r="R1886" s="139"/>
      <c r="S1886" s="355">
        <f t="shared" si="382"/>
        <v>0</v>
      </c>
      <c r="T1886" s="209">
        <f t="shared" si="383"/>
        <v>0</v>
      </c>
      <c r="U1886" s="139"/>
      <c r="V1886" s="139"/>
      <c r="W1886" s="140"/>
      <c r="X1886" s="207">
        <f t="shared" si="375"/>
        <v>0</v>
      </c>
    </row>
    <row r="1887" spans="1:24" ht="18.600000000000001" hidden="1" thickBot="1">
      <c r="A1887" s="147">
        <v>450</v>
      </c>
      <c r="B1887" s="49"/>
      <c r="C1887" s="13">
        <v>4309</v>
      </c>
      <c r="D1887" s="19" t="s">
        <v>1170</v>
      </c>
      <c r="E1887" s="378"/>
      <c r="F1887" s="380"/>
      <c r="G1887" s="130"/>
      <c r="H1887" s="130"/>
      <c r="I1887" s="130"/>
      <c r="J1887" s="128" t="str">
        <f t="shared" si="373"/>
        <v/>
      </c>
      <c r="K1887" s="129"/>
      <c r="L1887" s="347"/>
      <c r="M1887" s="139"/>
      <c r="N1887" s="209">
        <f t="shared" si="374"/>
        <v>0</v>
      </c>
      <c r="O1887" s="348">
        <f t="shared" si="381"/>
        <v>0</v>
      </c>
      <c r="P1887" s="129"/>
      <c r="Q1887" s="347"/>
      <c r="R1887" s="139"/>
      <c r="S1887" s="355">
        <f t="shared" si="382"/>
        <v>0</v>
      </c>
      <c r="T1887" s="209">
        <f t="shared" si="383"/>
        <v>0</v>
      </c>
      <c r="U1887" s="139"/>
      <c r="V1887" s="139"/>
      <c r="W1887" s="140"/>
      <c r="X1887" s="207">
        <f t="shared" si="375"/>
        <v>0</v>
      </c>
    </row>
    <row r="1888" spans="1:24" ht="18.600000000000001" hidden="1" thickBot="1">
      <c r="A1888" s="147">
        <v>495</v>
      </c>
      <c r="B1888" s="10">
        <v>4400</v>
      </c>
      <c r="C1888" s="737" t="s">
        <v>1171</v>
      </c>
      <c r="D1888" s="737"/>
      <c r="E1888" s="381"/>
      <c r="F1888" s="384"/>
      <c r="G1888" s="143"/>
      <c r="H1888" s="143"/>
      <c r="I1888" s="130"/>
      <c r="J1888" s="128" t="str">
        <f t="shared" si="373"/>
        <v/>
      </c>
      <c r="K1888" s="129"/>
      <c r="L1888" s="354"/>
      <c r="M1888" s="141"/>
      <c r="N1888" s="213">
        <f t="shared" si="374"/>
        <v>0</v>
      </c>
      <c r="O1888" s="348">
        <f t="shared" si="381"/>
        <v>0</v>
      </c>
      <c r="P1888" s="129"/>
      <c r="Q1888" s="354"/>
      <c r="R1888" s="141"/>
      <c r="S1888" s="355">
        <f t="shared" si="382"/>
        <v>0</v>
      </c>
      <c r="T1888" s="209">
        <f t="shared" si="383"/>
        <v>0</v>
      </c>
      <c r="U1888" s="141"/>
      <c r="V1888" s="141"/>
      <c r="W1888" s="140"/>
      <c r="X1888" s="207">
        <f t="shared" si="375"/>
        <v>0</v>
      </c>
    </row>
    <row r="1889" spans="1:24" ht="18.600000000000001" hidden="1" thickBot="1">
      <c r="A1889" s="148">
        <v>500</v>
      </c>
      <c r="B1889" s="10">
        <v>4500</v>
      </c>
      <c r="C1889" s="735" t="s">
        <v>279</v>
      </c>
      <c r="D1889" s="735"/>
      <c r="E1889" s="381"/>
      <c r="F1889" s="384"/>
      <c r="G1889" s="143"/>
      <c r="H1889" s="143"/>
      <c r="I1889" s="130"/>
      <c r="J1889" s="128" t="str">
        <f t="shared" si="373"/>
        <v/>
      </c>
      <c r="K1889" s="129"/>
      <c r="L1889" s="354"/>
      <c r="M1889" s="141"/>
      <c r="N1889" s="213">
        <f t="shared" si="374"/>
        <v>0</v>
      </c>
      <c r="O1889" s="348">
        <f t="shared" si="381"/>
        <v>0</v>
      </c>
      <c r="P1889" s="129"/>
      <c r="Q1889" s="354"/>
      <c r="R1889" s="141"/>
      <c r="S1889" s="355">
        <f t="shared" si="382"/>
        <v>0</v>
      </c>
      <c r="T1889" s="209">
        <f t="shared" si="383"/>
        <v>0</v>
      </c>
      <c r="U1889" s="141"/>
      <c r="V1889" s="141"/>
      <c r="W1889" s="140"/>
      <c r="X1889" s="207">
        <f t="shared" si="375"/>
        <v>0</v>
      </c>
    </row>
    <row r="1890" spans="1:24" ht="18.600000000000001" hidden="1" thickBot="1">
      <c r="A1890" s="148">
        <v>505</v>
      </c>
      <c r="B1890" s="10">
        <v>4600</v>
      </c>
      <c r="C1890" s="738" t="s">
        <v>1172</v>
      </c>
      <c r="D1890" s="739"/>
      <c r="E1890" s="381"/>
      <c r="F1890" s="384"/>
      <c r="G1890" s="143"/>
      <c r="H1890" s="143"/>
      <c r="I1890" s="130"/>
      <c r="J1890" s="128" t="str">
        <f t="shared" si="373"/>
        <v/>
      </c>
      <c r="K1890" s="129"/>
      <c r="L1890" s="354"/>
      <c r="M1890" s="141"/>
      <c r="N1890" s="213">
        <f t="shared" si="374"/>
        <v>0</v>
      </c>
      <c r="O1890" s="348">
        <f t="shared" si="381"/>
        <v>0</v>
      </c>
      <c r="P1890" s="129"/>
      <c r="Q1890" s="354"/>
      <c r="R1890" s="141"/>
      <c r="S1890" s="355">
        <f t="shared" si="382"/>
        <v>0</v>
      </c>
      <c r="T1890" s="209">
        <f t="shared" si="383"/>
        <v>0</v>
      </c>
      <c r="U1890" s="141"/>
      <c r="V1890" s="141"/>
      <c r="W1890" s="140"/>
      <c r="X1890" s="207">
        <f t="shared" si="375"/>
        <v>0</v>
      </c>
    </row>
    <row r="1891" spans="1:24" ht="18.600000000000001" hidden="1" thickBot="1">
      <c r="A1891" s="148">
        <v>510</v>
      </c>
      <c r="B1891" s="10">
        <v>4900</v>
      </c>
      <c r="C1891" s="730" t="s">
        <v>1205</v>
      </c>
      <c r="D1891" s="730"/>
      <c r="E1891" s="381">
        <f>+E1892+E1893</f>
        <v>0</v>
      </c>
      <c r="F1891" s="211">
        <f>+F1892+F1893</f>
        <v>0</v>
      </c>
      <c r="G1891" s="137">
        <f>+G1892+G1893</f>
        <v>0</v>
      </c>
      <c r="H1891" s="137">
        <f>+H1892+H1893</f>
        <v>0</v>
      </c>
      <c r="I1891" s="137">
        <f>+I1892+I1893</f>
        <v>0</v>
      </c>
      <c r="J1891" s="128" t="str">
        <f t="shared" si="373"/>
        <v/>
      </c>
      <c r="K1891" s="129"/>
      <c r="L1891" s="214"/>
      <c r="M1891" s="225"/>
      <c r="N1891" s="225"/>
      <c r="O1891" s="352"/>
      <c r="P1891" s="129"/>
      <c r="Q1891" s="214"/>
      <c r="R1891" s="225"/>
      <c r="S1891" s="225"/>
      <c r="T1891" s="225"/>
      <c r="U1891" s="225"/>
      <c r="V1891" s="225"/>
      <c r="W1891" s="352"/>
      <c r="X1891" s="207">
        <f t="shared" si="375"/>
        <v>0</v>
      </c>
    </row>
    <row r="1892" spans="1:24" ht="18.600000000000001" hidden="1" thickBot="1">
      <c r="A1892" s="148">
        <v>515</v>
      </c>
      <c r="B1892" s="49"/>
      <c r="C1892" s="15">
        <v>4901</v>
      </c>
      <c r="D1892" s="50" t="s">
        <v>1206</v>
      </c>
      <c r="E1892" s="378"/>
      <c r="F1892" s="380"/>
      <c r="G1892" s="130"/>
      <c r="H1892" s="130"/>
      <c r="I1892" s="130"/>
      <c r="J1892" s="128" t="str">
        <f t="shared" si="373"/>
        <v/>
      </c>
      <c r="K1892" s="129"/>
      <c r="L1892" s="210"/>
      <c r="M1892" s="215"/>
      <c r="N1892" s="215"/>
      <c r="O1892" s="349"/>
      <c r="P1892" s="129"/>
      <c r="Q1892" s="210"/>
      <c r="R1892" s="215"/>
      <c r="S1892" s="215"/>
      <c r="T1892" s="215"/>
      <c r="U1892" s="215"/>
      <c r="V1892" s="215"/>
      <c r="W1892" s="349"/>
      <c r="X1892" s="207">
        <f t="shared" si="375"/>
        <v>0</v>
      </c>
    </row>
    <row r="1893" spans="1:24" ht="18.600000000000001" hidden="1" thickBot="1">
      <c r="A1893" s="148">
        <v>520</v>
      </c>
      <c r="B1893" s="49"/>
      <c r="C1893" s="13">
        <v>4902</v>
      </c>
      <c r="D1893" s="19" t="s">
        <v>1207</v>
      </c>
      <c r="E1893" s="378"/>
      <c r="F1893" s="380"/>
      <c r="G1893" s="130"/>
      <c r="H1893" s="130"/>
      <c r="I1893" s="130"/>
      <c r="J1893" s="128" t="str">
        <f t="shared" si="373"/>
        <v/>
      </c>
      <c r="K1893" s="129"/>
      <c r="L1893" s="210"/>
      <c r="M1893" s="215"/>
      <c r="N1893" s="215"/>
      <c r="O1893" s="349"/>
      <c r="P1893" s="129"/>
      <c r="Q1893" s="210"/>
      <c r="R1893" s="215"/>
      <c r="S1893" s="215"/>
      <c r="T1893" s="215"/>
      <c r="U1893" s="215"/>
      <c r="V1893" s="215"/>
      <c r="W1893" s="349"/>
      <c r="X1893" s="207">
        <f t="shared" si="375"/>
        <v>0</v>
      </c>
    </row>
    <row r="1894" spans="1:24" ht="18.600000000000001" hidden="1" thickBot="1">
      <c r="A1894" s="148">
        <v>525</v>
      </c>
      <c r="B1894" s="51">
        <v>5100</v>
      </c>
      <c r="C1894" s="729" t="s">
        <v>1173</v>
      </c>
      <c r="D1894" s="729"/>
      <c r="E1894" s="425"/>
      <c r="F1894" s="422"/>
      <c r="G1894" s="356"/>
      <c r="H1894" s="356"/>
      <c r="I1894" s="130"/>
      <c r="J1894" s="128" t="str">
        <f t="shared" si="373"/>
        <v/>
      </c>
      <c r="K1894" s="129"/>
      <c r="L1894" s="357"/>
      <c r="M1894" s="358"/>
      <c r="N1894" s="228">
        <f t="shared" si="374"/>
        <v>0</v>
      </c>
      <c r="O1894" s="348">
        <f>L1894+M1894-N1894</f>
        <v>0</v>
      </c>
      <c r="P1894" s="129"/>
      <c r="Q1894" s="357"/>
      <c r="R1894" s="358"/>
      <c r="S1894" s="355">
        <f>+IF(+(L1894+M1894)&gt;=I1894,+M1894,+(+I1894-L1894))</f>
        <v>0</v>
      </c>
      <c r="T1894" s="209">
        <f>Q1894+R1894-S1894</f>
        <v>0</v>
      </c>
      <c r="U1894" s="358"/>
      <c r="V1894" s="358"/>
      <c r="W1894" s="140"/>
      <c r="X1894" s="207">
        <f t="shared" si="375"/>
        <v>0</v>
      </c>
    </row>
    <row r="1895" spans="1:24" ht="18.600000000000001" hidden="1" thickBot="1">
      <c r="A1895" s="147">
        <v>635</v>
      </c>
      <c r="B1895" s="51">
        <v>5200</v>
      </c>
      <c r="C1895" s="740" t="s">
        <v>1174</v>
      </c>
      <c r="D1895" s="740"/>
      <c r="E1895" s="425">
        <f>SUM(E1896:E1902)</f>
        <v>0</v>
      </c>
      <c r="F1895" s="423">
        <f>SUM(F1896:F1902)</f>
        <v>0</v>
      </c>
      <c r="G1895" s="359">
        <f>SUM(G1896:G1902)</f>
        <v>0</v>
      </c>
      <c r="H1895" s="359">
        <f>SUM(H1896:H1902)</f>
        <v>0</v>
      </c>
      <c r="I1895" s="359">
        <f>SUM(I1896:I1902)</f>
        <v>0</v>
      </c>
      <c r="J1895" s="128" t="str">
        <f t="shared" si="373"/>
        <v/>
      </c>
      <c r="K1895" s="129"/>
      <c r="L1895" s="227">
        <f>SUM(L1896:L1902)</f>
        <v>0</v>
      </c>
      <c r="M1895" s="228">
        <f>SUM(M1896:M1902)</f>
        <v>0</v>
      </c>
      <c r="N1895" s="360">
        <f>SUM(N1896:N1902)</f>
        <v>0</v>
      </c>
      <c r="O1895" s="361">
        <f>SUM(O1896:O1902)</f>
        <v>0</v>
      </c>
      <c r="P1895" s="129"/>
      <c r="Q1895" s="227">
        <f t="shared" ref="Q1895:W1895" si="384">SUM(Q1896:Q1902)</f>
        <v>0</v>
      </c>
      <c r="R1895" s="228">
        <f t="shared" si="384"/>
        <v>0</v>
      </c>
      <c r="S1895" s="228">
        <f t="shared" si="384"/>
        <v>0</v>
      </c>
      <c r="T1895" s="228">
        <f t="shared" si="384"/>
        <v>0</v>
      </c>
      <c r="U1895" s="228">
        <f t="shared" si="384"/>
        <v>0</v>
      </c>
      <c r="V1895" s="228">
        <f t="shared" si="384"/>
        <v>0</v>
      </c>
      <c r="W1895" s="361">
        <f t="shared" si="384"/>
        <v>0</v>
      </c>
      <c r="X1895" s="207">
        <f t="shared" si="375"/>
        <v>0</v>
      </c>
    </row>
    <row r="1896" spans="1:24" ht="18.600000000000001" hidden="1" thickBot="1">
      <c r="A1896" s="148">
        <v>640</v>
      </c>
      <c r="B1896" s="52"/>
      <c r="C1896" s="53">
        <v>5201</v>
      </c>
      <c r="D1896" s="54" t="s">
        <v>1175</v>
      </c>
      <c r="E1896" s="426"/>
      <c r="F1896" s="424"/>
      <c r="G1896" s="362"/>
      <c r="H1896" s="362"/>
      <c r="I1896" s="130"/>
      <c r="J1896" s="128" t="str">
        <f t="shared" si="373"/>
        <v/>
      </c>
      <c r="K1896" s="129"/>
      <c r="L1896" s="363"/>
      <c r="M1896" s="364"/>
      <c r="N1896" s="231">
        <f t="shared" si="374"/>
        <v>0</v>
      </c>
      <c r="O1896" s="348">
        <f t="shared" ref="O1896:O1902" si="385">L1896+M1896-N1896</f>
        <v>0</v>
      </c>
      <c r="P1896" s="129"/>
      <c r="Q1896" s="363"/>
      <c r="R1896" s="364"/>
      <c r="S1896" s="355">
        <f t="shared" ref="S1896:S1902" si="386">+IF(+(L1896+M1896)&gt;=I1896,+M1896,+(+I1896-L1896))</f>
        <v>0</v>
      </c>
      <c r="T1896" s="209">
        <f t="shared" ref="T1896:T1902" si="387">Q1896+R1896-S1896</f>
        <v>0</v>
      </c>
      <c r="U1896" s="364"/>
      <c r="V1896" s="364"/>
      <c r="W1896" s="140"/>
      <c r="X1896" s="207">
        <f t="shared" si="375"/>
        <v>0</v>
      </c>
    </row>
    <row r="1897" spans="1:24" ht="18.600000000000001" hidden="1" thickBot="1">
      <c r="A1897" s="148">
        <v>645</v>
      </c>
      <c r="B1897" s="52"/>
      <c r="C1897" s="55">
        <v>5202</v>
      </c>
      <c r="D1897" s="56" t="s">
        <v>1176</v>
      </c>
      <c r="E1897" s="426"/>
      <c r="F1897" s="424"/>
      <c r="G1897" s="362"/>
      <c r="H1897" s="362"/>
      <c r="I1897" s="130"/>
      <c r="J1897" s="128" t="str">
        <f t="shared" si="373"/>
        <v/>
      </c>
      <c r="K1897" s="129"/>
      <c r="L1897" s="363"/>
      <c r="M1897" s="364"/>
      <c r="N1897" s="231">
        <f t="shared" si="374"/>
        <v>0</v>
      </c>
      <c r="O1897" s="348">
        <f t="shared" si="385"/>
        <v>0</v>
      </c>
      <c r="P1897" s="129"/>
      <c r="Q1897" s="363"/>
      <c r="R1897" s="364"/>
      <c r="S1897" s="355">
        <f t="shared" si="386"/>
        <v>0</v>
      </c>
      <c r="T1897" s="209">
        <f t="shared" si="387"/>
        <v>0</v>
      </c>
      <c r="U1897" s="364"/>
      <c r="V1897" s="364"/>
      <c r="W1897" s="140"/>
      <c r="X1897" s="207">
        <f t="shared" si="375"/>
        <v>0</v>
      </c>
    </row>
    <row r="1898" spans="1:24" ht="18.600000000000001" hidden="1" thickBot="1">
      <c r="A1898" s="148">
        <v>650</v>
      </c>
      <c r="B1898" s="52"/>
      <c r="C1898" s="55">
        <v>5203</v>
      </c>
      <c r="D1898" s="56" t="s">
        <v>155</v>
      </c>
      <c r="E1898" s="426"/>
      <c r="F1898" s="424"/>
      <c r="G1898" s="362"/>
      <c r="H1898" s="362"/>
      <c r="I1898" s="130"/>
      <c r="J1898" s="128" t="str">
        <f t="shared" si="373"/>
        <v/>
      </c>
      <c r="K1898" s="129"/>
      <c r="L1898" s="363"/>
      <c r="M1898" s="364"/>
      <c r="N1898" s="231">
        <f t="shared" si="374"/>
        <v>0</v>
      </c>
      <c r="O1898" s="348">
        <f t="shared" si="385"/>
        <v>0</v>
      </c>
      <c r="P1898" s="129"/>
      <c r="Q1898" s="363"/>
      <c r="R1898" s="364"/>
      <c r="S1898" s="355">
        <f t="shared" si="386"/>
        <v>0</v>
      </c>
      <c r="T1898" s="209">
        <f t="shared" si="387"/>
        <v>0</v>
      </c>
      <c r="U1898" s="364"/>
      <c r="V1898" s="364"/>
      <c r="W1898" s="140"/>
      <c r="X1898" s="207">
        <f t="shared" si="375"/>
        <v>0</v>
      </c>
    </row>
    <row r="1899" spans="1:24" ht="18.600000000000001" hidden="1" thickBot="1">
      <c r="A1899" s="147">
        <v>655</v>
      </c>
      <c r="B1899" s="52"/>
      <c r="C1899" s="55">
        <v>5204</v>
      </c>
      <c r="D1899" s="56" t="s">
        <v>156</v>
      </c>
      <c r="E1899" s="426"/>
      <c r="F1899" s="424"/>
      <c r="G1899" s="362"/>
      <c r="H1899" s="362"/>
      <c r="I1899" s="130"/>
      <c r="J1899" s="128" t="str">
        <f t="shared" si="373"/>
        <v/>
      </c>
      <c r="K1899" s="129"/>
      <c r="L1899" s="363"/>
      <c r="M1899" s="364"/>
      <c r="N1899" s="231">
        <f t="shared" si="374"/>
        <v>0</v>
      </c>
      <c r="O1899" s="348">
        <f t="shared" si="385"/>
        <v>0</v>
      </c>
      <c r="P1899" s="129"/>
      <c r="Q1899" s="363"/>
      <c r="R1899" s="364"/>
      <c r="S1899" s="355">
        <f t="shared" si="386"/>
        <v>0</v>
      </c>
      <c r="T1899" s="209">
        <f t="shared" si="387"/>
        <v>0</v>
      </c>
      <c r="U1899" s="364"/>
      <c r="V1899" s="364"/>
      <c r="W1899" s="140"/>
      <c r="X1899" s="207">
        <f t="shared" si="375"/>
        <v>0</v>
      </c>
    </row>
    <row r="1900" spans="1:24" ht="18.600000000000001" hidden="1" thickBot="1">
      <c r="A1900" s="147">
        <v>665</v>
      </c>
      <c r="B1900" s="52"/>
      <c r="C1900" s="55">
        <v>5205</v>
      </c>
      <c r="D1900" s="56" t="s">
        <v>157</v>
      </c>
      <c r="E1900" s="426"/>
      <c r="F1900" s="424"/>
      <c r="G1900" s="362"/>
      <c r="H1900" s="362"/>
      <c r="I1900" s="130"/>
      <c r="J1900" s="128" t="str">
        <f t="shared" si="373"/>
        <v/>
      </c>
      <c r="K1900" s="129"/>
      <c r="L1900" s="363"/>
      <c r="M1900" s="364"/>
      <c r="N1900" s="231">
        <f t="shared" si="374"/>
        <v>0</v>
      </c>
      <c r="O1900" s="348">
        <f t="shared" si="385"/>
        <v>0</v>
      </c>
      <c r="P1900" s="129"/>
      <c r="Q1900" s="363"/>
      <c r="R1900" s="364"/>
      <c r="S1900" s="355">
        <f t="shared" si="386"/>
        <v>0</v>
      </c>
      <c r="T1900" s="209">
        <f t="shared" si="387"/>
        <v>0</v>
      </c>
      <c r="U1900" s="364"/>
      <c r="V1900" s="364"/>
      <c r="W1900" s="140"/>
      <c r="X1900" s="207">
        <f t="shared" si="375"/>
        <v>0</v>
      </c>
    </row>
    <row r="1901" spans="1:24" ht="18.600000000000001" hidden="1" thickBot="1">
      <c r="A1901" s="147">
        <v>675</v>
      </c>
      <c r="B1901" s="52"/>
      <c r="C1901" s="55">
        <v>5206</v>
      </c>
      <c r="D1901" s="56" t="s">
        <v>158</v>
      </c>
      <c r="E1901" s="426"/>
      <c r="F1901" s="424"/>
      <c r="G1901" s="362"/>
      <c r="H1901" s="362"/>
      <c r="I1901" s="130"/>
      <c r="J1901" s="128" t="str">
        <f t="shared" si="373"/>
        <v/>
      </c>
      <c r="K1901" s="129"/>
      <c r="L1901" s="363"/>
      <c r="M1901" s="364"/>
      <c r="N1901" s="231">
        <f t="shared" si="374"/>
        <v>0</v>
      </c>
      <c r="O1901" s="348">
        <f t="shared" si="385"/>
        <v>0</v>
      </c>
      <c r="P1901" s="129"/>
      <c r="Q1901" s="363"/>
      <c r="R1901" s="364"/>
      <c r="S1901" s="355">
        <f t="shared" si="386"/>
        <v>0</v>
      </c>
      <c r="T1901" s="209">
        <f t="shared" si="387"/>
        <v>0</v>
      </c>
      <c r="U1901" s="364"/>
      <c r="V1901" s="364"/>
      <c r="W1901" s="140"/>
      <c r="X1901" s="207">
        <f t="shared" si="375"/>
        <v>0</v>
      </c>
    </row>
    <row r="1902" spans="1:24" ht="18.600000000000001" hidden="1" thickBot="1">
      <c r="A1902" s="147">
        <v>685</v>
      </c>
      <c r="B1902" s="52"/>
      <c r="C1902" s="57">
        <v>5219</v>
      </c>
      <c r="D1902" s="58" t="s">
        <v>159</v>
      </c>
      <c r="E1902" s="426"/>
      <c r="F1902" s="424"/>
      <c r="G1902" s="362"/>
      <c r="H1902" s="362"/>
      <c r="I1902" s="130"/>
      <c r="J1902" s="128" t="str">
        <f t="shared" si="373"/>
        <v/>
      </c>
      <c r="K1902" s="129"/>
      <c r="L1902" s="363"/>
      <c r="M1902" s="364"/>
      <c r="N1902" s="231">
        <f t="shared" si="374"/>
        <v>0</v>
      </c>
      <c r="O1902" s="348">
        <f t="shared" si="385"/>
        <v>0</v>
      </c>
      <c r="P1902" s="129"/>
      <c r="Q1902" s="363"/>
      <c r="R1902" s="364"/>
      <c r="S1902" s="355">
        <f t="shared" si="386"/>
        <v>0</v>
      </c>
      <c r="T1902" s="209">
        <f t="shared" si="387"/>
        <v>0</v>
      </c>
      <c r="U1902" s="364"/>
      <c r="V1902" s="364"/>
      <c r="W1902" s="140"/>
      <c r="X1902" s="207">
        <f t="shared" si="375"/>
        <v>0</v>
      </c>
    </row>
    <row r="1903" spans="1:24" ht="18.600000000000001" hidden="1" thickBot="1">
      <c r="A1903" s="148">
        <v>690</v>
      </c>
      <c r="B1903" s="51">
        <v>5300</v>
      </c>
      <c r="C1903" s="728" t="s">
        <v>160</v>
      </c>
      <c r="D1903" s="728"/>
      <c r="E1903" s="425">
        <f>SUM(E1904:E1905)</f>
        <v>0</v>
      </c>
      <c r="F1903" s="423">
        <f>SUM(F1904:F1905)</f>
        <v>0</v>
      </c>
      <c r="G1903" s="359">
        <f>SUM(G1904:G1905)</f>
        <v>0</v>
      </c>
      <c r="H1903" s="359">
        <f>SUM(H1904:H1905)</f>
        <v>0</v>
      </c>
      <c r="I1903" s="359">
        <f>SUM(I1904:I1905)</f>
        <v>0</v>
      </c>
      <c r="J1903" s="128" t="str">
        <f t="shared" si="373"/>
        <v/>
      </c>
      <c r="K1903" s="129"/>
      <c r="L1903" s="227">
        <f>SUM(L1904:L1905)</f>
        <v>0</v>
      </c>
      <c r="M1903" s="228">
        <f>SUM(M1904:M1905)</f>
        <v>0</v>
      </c>
      <c r="N1903" s="360">
        <f>SUM(N1904:N1905)</f>
        <v>0</v>
      </c>
      <c r="O1903" s="361">
        <f>SUM(O1904:O1905)</f>
        <v>0</v>
      </c>
      <c r="P1903" s="129"/>
      <c r="Q1903" s="227">
        <f t="shared" ref="Q1903:W1903" si="388">SUM(Q1904:Q1905)</f>
        <v>0</v>
      </c>
      <c r="R1903" s="228">
        <f t="shared" si="388"/>
        <v>0</v>
      </c>
      <c r="S1903" s="228">
        <f t="shared" si="388"/>
        <v>0</v>
      </c>
      <c r="T1903" s="228">
        <f t="shared" si="388"/>
        <v>0</v>
      </c>
      <c r="U1903" s="228">
        <f t="shared" si="388"/>
        <v>0</v>
      </c>
      <c r="V1903" s="228">
        <f t="shared" si="388"/>
        <v>0</v>
      </c>
      <c r="W1903" s="361">
        <f t="shared" si="388"/>
        <v>0</v>
      </c>
      <c r="X1903" s="207">
        <f t="shared" si="375"/>
        <v>0</v>
      </c>
    </row>
    <row r="1904" spans="1:24" ht="18.600000000000001" hidden="1" thickBot="1">
      <c r="A1904" s="148">
        <v>695</v>
      </c>
      <c r="B1904" s="52"/>
      <c r="C1904" s="53">
        <v>5301</v>
      </c>
      <c r="D1904" s="54" t="s">
        <v>695</v>
      </c>
      <c r="E1904" s="426"/>
      <c r="F1904" s="424"/>
      <c r="G1904" s="362"/>
      <c r="H1904" s="362"/>
      <c r="I1904" s="130"/>
      <c r="J1904" s="128" t="str">
        <f t="shared" si="373"/>
        <v/>
      </c>
      <c r="K1904" s="129"/>
      <c r="L1904" s="363"/>
      <c r="M1904" s="364"/>
      <c r="N1904" s="231">
        <f t="shared" si="374"/>
        <v>0</v>
      </c>
      <c r="O1904" s="348">
        <f>L1904+M1904-N1904</f>
        <v>0</v>
      </c>
      <c r="P1904" s="129"/>
      <c r="Q1904" s="363"/>
      <c r="R1904" s="364"/>
      <c r="S1904" s="355">
        <f>+IF(+(L1904+M1904)&gt;=I1904,+M1904,+(+I1904-L1904))</f>
        <v>0</v>
      </c>
      <c r="T1904" s="209">
        <f>Q1904+R1904-S1904</f>
        <v>0</v>
      </c>
      <c r="U1904" s="364"/>
      <c r="V1904" s="364"/>
      <c r="W1904" s="140"/>
      <c r="X1904" s="207">
        <f t="shared" si="375"/>
        <v>0</v>
      </c>
    </row>
    <row r="1905" spans="1:24" ht="18.600000000000001" hidden="1" thickBot="1">
      <c r="A1905" s="147">
        <v>700</v>
      </c>
      <c r="B1905" s="52"/>
      <c r="C1905" s="57">
        <v>5309</v>
      </c>
      <c r="D1905" s="58" t="s">
        <v>161</v>
      </c>
      <c r="E1905" s="426"/>
      <c r="F1905" s="424"/>
      <c r="G1905" s="362"/>
      <c r="H1905" s="362"/>
      <c r="I1905" s="130"/>
      <c r="J1905" s="128" t="str">
        <f t="shared" si="373"/>
        <v/>
      </c>
      <c r="K1905" s="129"/>
      <c r="L1905" s="363"/>
      <c r="M1905" s="364"/>
      <c r="N1905" s="231">
        <f t="shared" si="374"/>
        <v>0</v>
      </c>
      <c r="O1905" s="348">
        <f>L1905+M1905-N1905</f>
        <v>0</v>
      </c>
      <c r="P1905" s="129"/>
      <c r="Q1905" s="363"/>
      <c r="R1905" s="364"/>
      <c r="S1905" s="355">
        <f>+IF(+(L1905+M1905)&gt;=I1905,+M1905,+(+I1905-L1905))</f>
        <v>0</v>
      </c>
      <c r="T1905" s="209">
        <f>Q1905+R1905-S1905</f>
        <v>0</v>
      </c>
      <c r="U1905" s="364"/>
      <c r="V1905" s="364"/>
      <c r="W1905" s="140"/>
      <c r="X1905" s="207">
        <f t="shared" si="375"/>
        <v>0</v>
      </c>
    </row>
    <row r="1906" spans="1:24" ht="18.600000000000001" hidden="1" thickBot="1">
      <c r="A1906" s="147">
        <v>710</v>
      </c>
      <c r="B1906" s="51">
        <v>5400</v>
      </c>
      <c r="C1906" s="729" t="s">
        <v>252</v>
      </c>
      <c r="D1906" s="729"/>
      <c r="E1906" s="425"/>
      <c r="F1906" s="422"/>
      <c r="G1906" s="356"/>
      <c r="H1906" s="356"/>
      <c r="I1906" s="130"/>
      <c r="J1906" s="128" t="str">
        <f t="shared" si="373"/>
        <v/>
      </c>
      <c r="K1906" s="129"/>
      <c r="L1906" s="357"/>
      <c r="M1906" s="358"/>
      <c r="N1906" s="228">
        <f t="shared" si="374"/>
        <v>0</v>
      </c>
      <c r="O1906" s="348">
        <f>L1906+M1906-N1906</f>
        <v>0</v>
      </c>
      <c r="P1906" s="129"/>
      <c r="Q1906" s="357"/>
      <c r="R1906" s="358"/>
      <c r="S1906" s="355">
        <f>+IF(+(L1906+M1906)&gt;=I1906,+M1906,+(+I1906-L1906))</f>
        <v>0</v>
      </c>
      <c r="T1906" s="209">
        <f>Q1906+R1906-S1906</f>
        <v>0</v>
      </c>
      <c r="U1906" s="358"/>
      <c r="V1906" s="358"/>
      <c r="W1906" s="140"/>
      <c r="X1906" s="207">
        <f t="shared" si="375"/>
        <v>0</v>
      </c>
    </row>
    <row r="1907" spans="1:24" ht="18.600000000000001" hidden="1" thickBot="1">
      <c r="A1907" s="148">
        <v>715</v>
      </c>
      <c r="B1907" s="10">
        <v>5500</v>
      </c>
      <c r="C1907" s="730" t="s">
        <v>253</v>
      </c>
      <c r="D1907" s="730"/>
      <c r="E1907" s="381">
        <f>SUM(E1908:E1911)</f>
        <v>0</v>
      </c>
      <c r="F1907" s="211">
        <f>SUM(F1908:F1911)</f>
        <v>0</v>
      </c>
      <c r="G1907" s="137">
        <f>SUM(G1908:G1911)</f>
        <v>0</v>
      </c>
      <c r="H1907" s="137">
        <f>SUM(H1908:H1911)</f>
        <v>0</v>
      </c>
      <c r="I1907" s="137">
        <f>SUM(I1908:I1911)</f>
        <v>0</v>
      </c>
      <c r="J1907" s="128" t="str">
        <f t="shared" si="373"/>
        <v/>
      </c>
      <c r="K1907" s="129"/>
      <c r="L1907" s="212">
        <f>SUM(L1908:L1911)</f>
        <v>0</v>
      </c>
      <c r="M1907" s="213">
        <f>SUM(M1908:M1911)</f>
        <v>0</v>
      </c>
      <c r="N1907" s="350">
        <f>SUM(N1908:N1911)</f>
        <v>0</v>
      </c>
      <c r="O1907" s="351">
        <f>SUM(O1908:O1911)</f>
        <v>0</v>
      </c>
      <c r="P1907" s="129"/>
      <c r="Q1907" s="212">
        <f t="shared" ref="Q1907:W1907" si="389">SUM(Q1908:Q1911)</f>
        <v>0</v>
      </c>
      <c r="R1907" s="213">
        <f t="shared" si="389"/>
        <v>0</v>
      </c>
      <c r="S1907" s="213">
        <f t="shared" si="389"/>
        <v>0</v>
      </c>
      <c r="T1907" s="213">
        <f t="shared" si="389"/>
        <v>0</v>
      </c>
      <c r="U1907" s="213">
        <f t="shared" si="389"/>
        <v>0</v>
      </c>
      <c r="V1907" s="213">
        <f t="shared" si="389"/>
        <v>0</v>
      </c>
      <c r="W1907" s="351">
        <f t="shared" si="389"/>
        <v>0</v>
      </c>
      <c r="X1907" s="207">
        <f t="shared" si="375"/>
        <v>0</v>
      </c>
    </row>
    <row r="1908" spans="1:24" ht="18.600000000000001" hidden="1" thickBot="1">
      <c r="A1908" s="148">
        <v>720</v>
      </c>
      <c r="B1908" s="49"/>
      <c r="C1908" s="15">
        <v>5501</v>
      </c>
      <c r="D1908" s="39" t="s">
        <v>254</v>
      </c>
      <c r="E1908" s="378"/>
      <c r="F1908" s="380"/>
      <c r="G1908" s="130"/>
      <c r="H1908" s="130"/>
      <c r="I1908" s="130"/>
      <c r="J1908" s="128" t="str">
        <f t="shared" si="373"/>
        <v/>
      </c>
      <c r="K1908" s="129"/>
      <c r="L1908" s="347"/>
      <c r="M1908" s="139"/>
      <c r="N1908" s="209">
        <f t="shared" si="374"/>
        <v>0</v>
      </c>
      <c r="O1908" s="348">
        <f>L1908+M1908-N1908</f>
        <v>0</v>
      </c>
      <c r="P1908" s="129"/>
      <c r="Q1908" s="347"/>
      <c r="R1908" s="139"/>
      <c r="S1908" s="355">
        <f>+IF(+(L1908+M1908)&gt;=I1908,+M1908,+(+I1908-L1908))</f>
        <v>0</v>
      </c>
      <c r="T1908" s="209">
        <f>Q1908+R1908-S1908</f>
        <v>0</v>
      </c>
      <c r="U1908" s="139"/>
      <c r="V1908" s="139"/>
      <c r="W1908" s="140"/>
      <c r="X1908" s="207">
        <f t="shared" si="375"/>
        <v>0</v>
      </c>
    </row>
    <row r="1909" spans="1:24" ht="18.600000000000001" hidden="1" thickBot="1">
      <c r="A1909" s="148">
        <v>725</v>
      </c>
      <c r="B1909" s="49"/>
      <c r="C1909" s="7">
        <v>5502</v>
      </c>
      <c r="D1909" s="16" t="s">
        <v>255</v>
      </c>
      <c r="E1909" s="378"/>
      <c r="F1909" s="380"/>
      <c r="G1909" s="130"/>
      <c r="H1909" s="130"/>
      <c r="I1909" s="130"/>
      <c r="J1909" s="128" t="str">
        <f t="shared" si="373"/>
        <v/>
      </c>
      <c r="K1909" s="129"/>
      <c r="L1909" s="347"/>
      <c r="M1909" s="139"/>
      <c r="N1909" s="209">
        <f t="shared" si="374"/>
        <v>0</v>
      </c>
      <c r="O1909" s="348">
        <f>L1909+M1909-N1909</f>
        <v>0</v>
      </c>
      <c r="P1909" s="129"/>
      <c r="Q1909" s="347"/>
      <c r="R1909" s="139"/>
      <c r="S1909" s="355">
        <f>+IF(+(L1909+M1909)&gt;=I1909,+M1909,+(+I1909-L1909))</f>
        <v>0</v>
      </c>
      <c r="T1909" s="209">
        <f>Q1909+R1909-S1909</f>
        <v>0</v>
      </c>
      <c r="U1909" s="139"/>
      <c r="V1909" s="139"/>
      <c r="W1909" s="140"/>
      <c r="X1909" s="207">
        <f t="shared" si="375"/>
        <v>0</v>
      </c>
    </row>
    <row r="1910" spans="1:24" ht="18.600000000000001" hidden="1" thickBot="1">
      <c r="A1910" s="148">
        <v>730</v>
      </c>
      <c r="B1910" s="49"/>
      <c r="C1910" s="7">
        <v>5503</v>
      </c>
      <c r="D1910" s="9" t="s">
        <v>256</v>
      </c>
      <c r="E1910" s="378"/>
      <c r="F1910" s="380"/>
      <c r="G1910" s="130"/>
      <c r="H1910" s="130"/>
      <c r="I1910" s="130"/>
      <c r="J1910" s="128" t="str">
        <f t="shared" si="373"/>
        <v/>
      </c>
      <c r="K1910" s="129"/>
      <c r="L1910" s="347"/>
      <c r="M1910" s="139"/>
      <c r="N1910" s="209">
        <f t="shared" si="374"/>
        <v>0</v>
      </c>
      <c r="O1910" s="348">
        <f>L1910+M1910-N1910</f>
        <v>0</v>
      </c>
      <c r="P1910" s="129"/>
      <c r="Q1910" s="347"/>
      <c r="R1910" s="139"/>
      <c r="S1910" s="355">
        <f>+IF(+(L1910+M1910)&gt;=I1910,+M1910,+(+I1910-L1910))</f>
        <v>0</v>
      </c>
      <c r="T1910" s="209">
        <f>Q1910+R1910-S1910</f>
        <v>0</v>
      </c>
      <c r="U1910" s="139"/>
      <c r="V1910" s="139"/>
      <c r="W1910" s="140"/>
      <c r="X1910" s="207">
        <f t="shared" si="375"/>
        <v>0</v>
      </c>
    </row>
    <row r="1911" spans="1:24" ht="18.600000000000001" hidden="1" thickBot="1">
      <c r="A1911" s="148">
        <v>735</v>
      </c>
      <c r="B1911" s="49"/>
      <c r="C1911" s="7">
        <v>5504</v>
      </c>
      <c r="D1911" s="16" t="s">
        <v>257</v>
      </c>
      <c r="E1911" s="378"/>
      <c r="F1911" s="380"/>
      <c r="G1911" s="130"/>
      <c r="H1911" s="130"/>
      <c r="I1911" s="130"/>
      <c r="J1911" s="128" t="str">
        <f t="shared" si="373"/>
        <v/>
      </c>
      <c r="K1911" s="129"/>
      <c r="L1911" s="347"/>
      <c r="M1911" s="139"/>
      <c r="N1911" s="209">
        <f t="shared" si="374"/>
        <v>0</v>
      </c>
      <c r="O1911" s="348">
        <f>L1911+M1911-N1911</f>
        <v>0</v>
      </c>
      <c r="P1911" s="129"/>
      <c r="Q1911" s="347"/>
      <c r="R1911" s="139"/>
      <c r="S1911" s="355">
        <f>+IF(+(L1911+M1911)&gt;=I1911,+M1911,+(+I1911-L1911))</f>
        <v>0</v>
      </c>
      <c r="T1911" s="209">
        <f>Q1911+R1911-S1911</f>
        <v>0</v>
      </c>
      <c r="U1911" s="139"/>
      <c r="V1911" s="139"/>
      <c r="W1911" s="140"/>
      <c r="X1911" s="207">
        <f t="shared" si="375"/>
        <v>0</v>
      </c>
    </row>
    <row r="1912" spans="1:24" ht="18.600000000000001" hidden="1" thickBot="1">
      <c r="A1912" s="148">
        <v>740</v>
      </c>
      <c r="B1912" s="51">
        <v>5700</v>
      </c>
      <c r="C1912" s="731" t="s">
        <v>258</v>
      </c>
      <c r="D1912" s="732"/>
      <c r="E1912" s="425">
        <f>SUM(E1913:E1915)</f>
        <v>0</v>
      </c>
      <c r="F1912" s="423">
        <f>SUM(F1913:F1915)</f>
        <v>0</v>
      </c>
      <c r="G1912" s="359">
        <f>SUM(G1913:G1915)</f>
        <v>0</v>
      </c>
      <c r="H1912" s="359">
        <f>SUM(H1913:H1915)</f>
        <v>0</v>
      </c>
      <c r="I1912" s="359">
        <f>SUM(I1913:I1915)</f>
        <v>0</v>
      </c>
      <c r="J1912" s="128" t="str">
        <f t="shared" si="373"/>
        <v/>
      </c>
      <c r="K1912" s="129"/>
      <c r="L1912" s="227">
        <f>SUM(L1913:L1915)</f>
        <v>0</v>
      </c>
      <c r="M1912" s="228">
        <f>SUM(M1913:M1915)</f>
        <v>0</v>
      </c>
      <c r="N1912" s="360">
        <f>SUM(N1913:N1914)</f>
        <v>0</v>
      </c>
      <c r="O1912" s="361">
        <f>SUM(O1913:O1915)</f>
        <v>0</v>
      </c>
      <c r="P1912" s="129"/>
      <c r="Q1912" s="227">
        <f>SUM(Q1913:Q1915)</f>
        <v>0</v>
      </c>
      <c r="R1912" s="228">
        <f>SUM(R1913:R1915)</f>
        <v>0</v>
      </c>
      <c r="S1912" s="228">
        <f>SUM(S1913:S1915)</f>
        <v>0</v>
      </c>
      <c r="T1912" s="228">
        <f>SUM(T1913:T1915)</f>
        <v>0</v>
      </c>
      <c r="U1912" s="228">
        <f>SUM(U1913:U1915)</f>
        <v>0</v>
      </c>
      <c r="V1912" s="228">
        <f>SUM(V1913:V1914)</f>
        <v>0</v>
      </c>
      <c r="W1912" s="361">
        <f>SUM(W1913:W1915)</f>
        <v>0</v>
      </c>
      <c r="X1912" s="207">
        <f t="shared" si="375"/>
        <v>0</v>
      </c>
    </row>
    <row r="1913" spans="1:24" ht="18.600000000000001" hidden="1" thickBot="1">
      <c r="A1913" s="148">
        <v>745</v>
      </c>
      <c r="B1913" s="52"/>
      <c r="C1913" s="53">
        <v>5701</v>
      </c>
      <c r="D1913" s="54" t="s">
        <v>259</v>
      </c>
      <c r="E1913" s="426"/>
      <c r="F1913" s="424"/>
      <c r="G1913" s="362"/>
      <c r="H1913" s="362"/>
      <c r="I1913" s="130"/>
      <c r="J1913" s="128" t="str">
        <f t="shared" si="373"/>
        <v/>
      </c>
      <c r="K1913" s="129"/>
      <c r="L1913" s="363"/>
      <c r="M1913" s="364"/>
      <c r="N1913" s="231">
        <f t="shared" si="374"/>
        <v>0</v>
      </c>
      <c r="O1913" s="348">
        <f>L1913+M1913-N1913</f>
        <v>0</v>
      </c>
      <c r="P1913" s="129"/>
      <c r="Q1913" s="363"/>
      <c r="R1913" s="364"/>
      <c r="S1913" s="355">
        <f>+IF(+(L1913+M1913)&gt;=I1913,+M1913,+(+I1913-L1913))</f>
        <v>0</v>
      </c>
      <c r="T1913" s="209">
        <f>Q1913+R1913-S1913</f>
        <v>0</v>
      </c>
      <c r="U1913" s="364"/>
      <c r="V1913" s="364"/>
      <c r="W1913" s="140"/>
      <c r="X1913" s="207">
        <f t="shared" si="375"/>
        <v>0</v>
      </c>
    </row>
    <row r="1914" spans="1:24" ht="18.600000000000001" hidden="1" thickBot="1">
      <c r="A1914" s="147">
        <v>750</v>
      </c>
      <c r="B1914" s="52"/>
      <c r="C1914" s="57">
        <v>5702</v>
      </c>
      <c r="D1914" s="58" t="s">
        <v>260</v>
      </c>
      <c r="E1914" s="426"/>
      <c r="F1914" s="424"/>
      <c r="G1914" s="362"/>
      <c r="H1914" s="362"/>
      <c r="I1914" s="130"/>
      <c r="J1914" s="128" t="str">
        <f t="shared" si="373"/>
        <v/>
      </c>
      <c r="K1914" s="129"/>
      <c r="L1914" s="363"/>
      <c r="M1914" s="364"/>
      <c r="N1914" s="231">
        <f t="shared" si="374"/>
        <v>0</v>
      </c>
      <c r="O1914" s="348">
        <f>L1914+M1914-N1914</f>
        <v>0</v>
      </c>
      <c r="P1914" s="129"/>
      <c r="Q1914" s="363"/>
      <c r="R1914" s="364"/>
      <c r="S1914" s="355">
        <f>+IF(+(L1914+M1914)&gt;=I1914,+M1914,+(+I1914-L1914))</f>
        <v>0</v>
      </c>
      <c r="T1914" s="209">
        <f>Q1914+R1914-S1914</f>
        <v>0</v>
      </c>
      <c r="U1914" s="364"/>
      <c r="V1914" s="364"/>
      <c r="W1914" s="140"/>
      <c r="X1914" s="207">
        <f t="shared" si="375"/>
        <v>0</v>
      </c>
    </row>
    <row r="1915" spans="1:24" ht="18.600000000000001" hidden="1" thickBot="1">
      <c r="A1915" s="148">
        <v>755</v>
      </c>
      <c r="B1915" s="6"/>
      <c r="C1915" s="59">
        <v>4071</v>
      </c>
      <c r="D1915" s="402" t="s">
        <v>261</v>
      </c>
      <c r="E1915" s="378"/>
      <c r="F1915" s="390"/>
      <c r="G1915" s="162"/>
      <c r="H1915" s="162"/>
      <c r="I1915" s="130"/>
      <c r="J1915" s="128" t="str">
        <f t="shared" si="373"/>
        <v/>
      </c>
      <c r="K1915" s="129"/>
      <c r="L1915" s="233"/>
      <c r="M1915" s="215"/>
      <c r="N1915" s="215"/>
      <c r="O1915" s="365"/>
      <c r="P1915" s="129"/>
      <c r="Q1915" s="210"/>
      <c r="R1915" s="215"/>
      <c r="S1915" s="215"/>
      <c r="T1915" s="215"/>
      <c r="U1915" s="215"/>
      <c r="V1915" s="215"/>
      <c r="W1915" s="349"/>
      <c r="X1915" s="207">
        <f t="shared" si="375"/>
        <v>0</v>
      </c>
    </row>
    <row r="1916" spans="1:24" ht="36" hidden="1" customHeight="1">
      <c r="A1916" s="148">
        <v>760</v>
      </c>
      <c r="B1916" s="49"/>
      <c r="C1916" s="60"/>
      <c r="D1916" s="235"/>
      <c r="E1916" s="134"/>
      <c r="F1916" s="134"/>
      <c r="G1916" s="134"/>
      <c r="H1916" s="134"/>
      <c r="I1916" s="135"/>
      <c r="J1916" s="128" t="str">
        <f t="shared" si="373"/>
        <v/>
      </c>
      <c r="K1916" s="129"/>
      <c r="L1916" s="366"/>
      <c r="M1916" s="367"/>
      <c r="N1916" s="222"/>
      <c r="O1916" s="223"/>
      <c r="P1916" s="129"/>
      <c r="Q1916" s="366"/>
      <c r="R1916" s="367"/>
      <c r="S1916" s="222"/>
      <c r="T1916" s="222"/>
      <c r="U1916" s="367"/>
      <c r="V1916" s="222"/>
      <c r="W1916" s="223"/>
      <c r="X1916" s="223"/>
    </row>
    <row r="1917" spans="1:24" ht="18.600000000000001" hidden="1" thickBot="1">
      <c r="A1917" s="147">
        <v>765</v>
      </c>
      <c r="B1917" s="368">
        <v>98</v>
      </c>
      <c r="C1917" s="733" t="s">
        <v>262</v>
      </c>
      <c r="D1917" s="734"/>
      <c r="E1917" s="381"/>
      <c r="F1917" s="384"/>
      <c r="G1917" s="143"/>
      <c r="H1917" s="143"/>
      <c r="I1917" s="130"/>
      <c r="J1917" s="128" t="str">
        <f t="shared" si="373"/>
        <v/>
      </c>
      <c r="K1917" s="129"/>
      <c r="L1917" s="354"/>
      <c r="M1917" s="141"/>
      <c r="N1917" s="213">
        <f t="shared" si="374"/>
        <v>0</v>
      </c>
      <c r="O1917" s="348">
        <f>L1917+M1917-N1917</f>
        <v>0</v>
      </c>
      <c r="P1917" s="129"/>
      <c r="Q1917" s="354"/>
      <c r="R1917" s="141"/>
      <c r="S1917" s="355">
        <f>+IF(+(L1917+M1917)&gt;=I1917,+M1917,+(+I1917-L1917))</f>
        <v>0</v>
      </c>
      <c r="T1917" s="209">
        <f>Q1917+R1917-S1917</f>
        <v>0</v>
      </c>
      <c r="U1917" s="141"/>
      <c r="V1917" s="141"/>
      <c r="W1917" s="140"/>
      <c r="X1917" s="207">
        <f t="shared" si="375"/>
        <v>0</v>
      </c>
    </row>
    <row r="1918" spans="1:24" ht="16.8" hidden="1" thickBot="1">
      <c r="A1918" s="147">
        <v>775</v>
      </c>
      <c r="B1918" s="61"/>
      <c r="C1918" s="237" t="s">
        <v>263</v>
      </c>
      <c r="D1918" s="238"/>
      <c r="E1918" s="314"/>
      <c r="F1918" s="314"/>
      <c r="G1918" s="314"/>
      <c r="H1918" s="314"/>
      <c r="I1918" s="239"/>
      <c r="J1918" s="128" t="str">
        <f t="shared" si="373"/>
        <v/>
      </c>
      <c r="K1918" s="129"/>
      <c r="L1918" s="240"/>
      <c r="M1918" s="241"/>
      <c r="N1918" s="241"/>
      <c r="O1918" s="242"/>
      <c r="P1918" s="129"/>
      <c r="Q1918" s="240"/>
      <c r="R1918" s="241"/>
      <c r="S1918" s="241"/>
      <c r="T1918" s="241"/>
      <c r="U1918" s="241"/>
      <c r="V1918" s="241"/>
      <c r="W1918" s="242"/>
      <c r="X1918" s="242"/>
    </row>
    <row r="1919" spans="1:24" ht="16.8" hidden="1" thickBot="1">
      <c r="A1919" s="148">
        <v>780</v>
      </c>
      <c r="B1919" s="61"/>
      <c r="C1919" s="243" t="s">
        <v>264</v>
      </c>
      <c r="D1919" s="235"/>
      <c r="E1919" s="302"/>
      <c r="F1919" s="302"/>
      <c r="G1919" s="302"/>
      <c r="H1919" s="302"/>
      <c r="I1919" s="200"/>
      <c r="J1919" s="128" t="str">
        <f t="shared" si="373"/>
        <v/>
      </c>
      <c r="K1919" s="129"/>
      <c r="L1919" s="244"/>
      <c r="M1919" s="245"/>
      <c r="N1919" s="245"/>
      <c r="O1919" s="246"/>
      <c r="P1919" s="129"/>
      <c r="Q1919" s="244"/>
      <c r="R1919" s="245"/>
      <c r="S1919" s="245"/>
      <c r="T1919" s="245"/>
      <c r="U1919" s="245"/>
      <c r="V1919" s="245"/>
      <c r="W1919" s="246"/>
      <c r="X1919" s="246"/>
    </row>
    <row r="1920" spans="1:24" ht="16.8" hidden="1" thickBot="1">
      <c r="A1920" s="148">
        <v>785</v>
      </c>
      <c r="B1920" s="62"/>
      <c r="C1920" s="247" t="s">
        <v>265</v>
      </c>
      <c r="D1920" s="248"/>
      <c r="E1920" s="315"/>
      <c r="F1920" s="315"/>
      <c r="G1920" s="315"/>
      <c r="H1920" s="315"/>
      <c r="I1920" s="202"/>
      <c r="J1920" s="128" t="str">
        <f t="shared" si="373"/>
        <v/>
      </c>
      <c r="K1920" s="129"/>
      <c r="L1920" s="249"/>
      <c r="M1920" s="250"/>
      <c r="N1920" s="250"/>
      <c r="O1920" s="251"/>
      <c r="P1920" s="129"/>
      <c r="Q1920" s="249"/>
      <c r="R1920" s="250"/>
      <c r="S1920" s="250"/>
      <c r="T1920" s="250"/>
      <c r="U1920" s="250"/>
      <c r="V1920" s="250"/>
      <c r="W1920" s="251"/>
      <c r="X1920" s="251"/>
    </row>
    <row r="1921" spans="1:24" ht="18.600000000000001" thickBot="1">
      <c r="A1921" s="148">
        <v>790</v>
      </c>
      <c r="B1921" s="63"/>
      <c r="C1921" s="32" t="s">
        <v>484</v>
      </c>
      <c r="D1921" s="64" t="s">
        <v>266</v>
      </c>
      <c r="E1921" s="165">
        <f>SUM(E1809,E1812,E1818,E1824,E1825,E1843,E1847,E1853,E1856,E1857,E1858,E1859,E1860,E1867,E1874,E1875,E1876,E1877,E1884,E1888,E1889,E1890,E1891,E1894,E1895,E1903,E1906,E1907,E1912)+E1917</f>
        <v>0</v>
      </c>
      <c r="F1921" s="165">
        <f>SUM(F1809,F1812,F1818,F1824,F1825,F1843,F1847,F1853,F1856,F1857,F1858,F1859,F1860,F1867,F1874,F1875,F1876,F1877,F1884,F1888,F1889,F1890,F1891,F1894,F1895,F1903,F1906,F1907,F1912)+F1917</f>
        <v>5200</v>
      </c>
      <c r="G1921" s="165">
        <f>SUM(G1809,G1812,G1818,G1824,G1825,G1843,G1847,G1853,G1856,G1857,G1858,G1859,G1860,G1867,G1874,G1875,G1876,G1877,G1884,G1888,G1889,G1890,G1891,G1894,G1895,G1903,G1906,G1907,G1912)+G1917</f>
        <v>5000</v>
      </c>
      <c r="H1921" s="165">
        <f>SUM(H1809,H1812,H1818,H1824,H1825,H1843,H1847,H1853,H1856,H1857,H1858,H1859,H1860,H1867,H1874,H1875,H1876,H1877,H1884,H1888,H1889,H1890,H1891,H1894,H1895,H1903,H1906,H1907,H1912)+H1917</f>
        <v>5000</v>
      </c>
      <c r="I1921" s="165">
        <f>SUM(I1809,I1812,I1818,I1824,I1825,I1843,I1847,I1853,I1856,I1857,I1858,I1859,I1860,I1867,I1874,I1875,I1876,I1877,I1884,I1888,I1889,I1890,I1891,I1894,I1895,I1903,I1906,I1907,I1912)+I1917</f>
        <v>5000</v>
      </c>
      <c r="J1921" s="128">
        <f t="shared" si="373"/>
        <v>1</v>
      </c>
      <c r="K1921" s="369" t="str">
        <f>LEFT(C1806,1)</f>
        <v/>
      </c>
      <c r="L1921" s="165">
        <f>SUM(L1809,L1812,L1818,L1824,L1825,L1843,L1847,L1853,L1856,L1857,L1858,L1859,L1860,L1867,L1874,L1875,L1876,L1877,L1884,L1888,L1889,L1890,L1891,L1894,L1895,L1903,L1906,L1907,L1912)+L1917</f>
        <v>0</v>
      </c>
      <c r="M1921" s="165">
        <f>SUM(M1809,M1812,M1818,M1824,M1825,M1843,M1847,M1853,M1856,M1857,M1858,M1859,M1860,M1867,M1874,M1875,M1876,M1877,M1884,M1888,M1889,M1890,M1891,M1894,M1895,M1903,M1906,M1907,M1912)+M1917</f>
        <v>0</v>
      </c>
      <c r="N1921" s="165">
        <f>SUM(N1809,N1812,N1818,N1824,N1825,N1843,N1847,N1853,N1856,N1857,N1858,N1859,N1860,N1867,N1874,N1875,N1876,N1877,N1884,N1888,N1889,N1890,N1891,N1894,N1895,N1903,N1906,N1907,N1912)+N1917</f>
        <v>5000</v>
      </c>
      <c r="O1921" s="165">
        <f>SUM(O1809,O1812,O1818,O1824,O1825,O1843,O1847,O1853,O1856,O1857,O1858,O1859,O1860,O1867,O1874,O1875,O1876,O1877,O1884,O1888,O1889,O1890,O1891,O1894,O1895,O1903,O1906,O1907,O1912)+O1917</f>
        <v>-5000</v>
      </c>
      <c r="P1921" s="103"/>
      <c r="Q1921" s="165">
        <f t="shared" ref="Q1921:V1921" si="390">SUM(Q1809,Q1812,Q1818,Q1824,Q1825,Q1843,Q1847,Q1853,Q1856,Q1857,Q1858,Q1859,Q1860,Q1867,Q1874,Q1875,Q1876,Q1877,Q1884,Q1888,Q1889,Q1890,Q1891,Q1894,Q1895,Q1903,Q1906,Q1907,Q1912)+Q1917</f>
        <v>0</v>
      </c>
      <c r="R1921" s="165">
        <f t="shared" si="390"/>
        <v>0</v>
      </c>
      <c r="S1921" s="165">
        <f t="shared" si="390"/>
        <v>0</v>
      </c>
      <c r="T1921" s="165">
        <f t="shared" si="390"/>
        <v>0</v>
      </c>
      <c r="U1921" s="165">
        <f t="shared" si="390"/>
        <v>0</v>
      </c>
      <c r="V1921" s="165">
        <f t="shared" si="390"/>
        <v>0</v>
      </c>
      <c r="W1921" s="165">
        <f>SUM(W1809,W1812,W1818,W1824,W1825,W1843,W1847,W1853,W1856,W1857,W1858,W1859,W1860,W1867,W1874,W1875,W1876,W1877,W1884,W1888,W1889,W1890,W1891,W1894,W1895,W1903,W1906,W1907,W1912)+W1917</f>
        <v>0</v>
      </c>
      <c r="X1921" s="207">
        <f>T1921-U1921-V1921-W1921</f>
        <v>0</v>
      </c>
    </row>
    <row r="1922" spans="1:24">
      <c r="A1922" s="148">
        <v>795</v>
      </c>
      <c r="B1922" s="617" t="s">
        <v>809</v>
      </c>
      <c r="C1922" s="65"/>
      <c r="H1922" s="96"/>
      <c r="I1922" s="100"/>
      <c r="J1922" s="102">
        <f>J1921</f>
        <v>1</v>
      </c>
      <c r="P1922" s="321"/>
      <c r="X1922" s="321"/>
    </row>
    <row r="1923" spans="1:24">
      <c r="A1923" s="147">
        <v>805</v>
      </c>
      <c r="B1923" s="311"/>
      <c r="C1923" s="311"/>
      <c r="D1923" s="312"/>
      <c r="E1923" s="311"/>
      <c r="F1923" s="311"/>
      <c r="G1923" s="311"/>
      <c r="H1923" s="311"/>
      <c r="I1923" s="313"/>
      <c r="J1923" s="102">
        <f>J1921</f>
        <v>1</v>
      </c>
      <c r="L1923" s="311"/>
      <c r="M1923" s="311"/>
      <c r="N1923" s="313"/>
      <c r="O1923" s="313"/>
      <c r="P1923" s="313"/>
      <c r="Q1923" s="311"/>
      <c r="R1923" s="311"/>
      <c r="S1923" s="313"/>
      <c r="T1923" s="313"/>
      <c r="U1923" s="311"/>
      <c r="V1923" s="313"/>
      <c r="W1923" s="313"/>
      <c r="X1923" s="313"/>
    </row>
    <row r="1924" spans="1:24">
      <c r="A1924" s="148">
        <v>810</v>
      </c>
      <c r="E1924" s="167"/>
      <c r="F1924" s="167"/>
      <c r="G1924" s="167"/>
      <c r="H1924" s="167"/>
      <c r="I1924" s="173"/>
      <c r="J1924" s="102">
        <f>(IF($E2054&lt;&gt;0,$J$2,IF($I2054&lt;&gt;0,$J$2,"")))</f>
        <v>1</v>
      </c>
      <c r="L1924" s="167"/>
      <c r="M1924" s="167"/>
      <c r="N1924" s="173"/>
      <c r="O1924" s="173"/>
      <c r="P1924" s="173"/>
      <c r="Q1924" s="167"/>
      <c r="R1924" s="167"/>
      <c r="S1924" s="173"/>
      <c r="T1924" s="173"/>
      <c r="U1924" s="167"/>
      <c r="V1924" s="173"/>
      <c r="W1924" s="173"/>
      <c r="X1924" s="321"/>
    </row>
    <row r="1925" spans="1:24">
      <c r="A1925" s="148">
        <v>815</v>
      </c>
      <c r="C1925" s="108"/>
      <c r="D1925" s="109"/>
      <c r="E1925" s="167"/>
      <c r="F1925" s="167"/>
      <c r="G1925" s="167"/>
      <c r="H1925" s="167"/>
      <c r="I1925" s="173"/>
      <c r="J1925" s="102">
        <f>(IF($E2054&lt;&gt;0,$J$2,IF($I2054&lt;&gt;0,$J$2,"")))</f>
        <v>1</v>
      </c>
      <c r="L1925" s="167"/>
      <c r="M1925" s="167"/>
      <c r="N1925" s="173"/>
      <c r="O1925" s="173"/>
      <c r="P1925" s="173"/>
      <c r="Q1925" s="167"/>
      <c r="R1925" s="167"/>
      <c r="S1925" s="173"/>
      <c r="T1925" s="173"/>
      <c r="U1925" s="167"/>
      <c r="V1925" s="173"/>
      <c r="W1925" s="173"/>
      <c r="X1925" s="321"/>
    </row>
    <row r="1926" spans="1:24">
      <c r="A1926" s="154">
        <v>525</v>
      </c>
      <c r="B1926" s="750" t="str">
        <f>$B$7</f>
        <v>ПРОГНОЗА ЗА ПЕРИОДА 2015-2017 г. НА ПОСТЪПЛЕНИЯТА ОТ МЕСТНИ ПРИХОДИ  И НА РАЗХОДИТЕ ЗА МЕСТНИ ДЕЙНОСТИ</v>
      </c>
      <c r="C1926" s="751"/>
      <c r="D1926" s="751"/>
      <c r="E1926" s="167"/>
      <c r="F1926" s="167"/>
      <c r="G1926" s="167"/>
      <c r="H1926" s="167"/>
      <c r="I1926" s="173"/>
      <c r="J1926" s="102">
        <f>(IF($E2054&lt;&gt;0,$J$2,IF($I2054&lt;&gt;0,$J$2,"")))</f>
        <v>1</v>
      </c>
      <c r="L1926" s="167"/>
      <c r="M1926" s="167"/>
      <c r="N1926" s="173"/>
      <c r="O1926" s="173"/>
      <c r="P1926" s="173"/>
      <c r="Q1926" s="167"/>
      <c r="R1926" s="167"/>
      <c r="S1926" s="173"/>
      <c r="T1926" s="173"/>
      <c r="U1926" s="167"/>
      <c r="V1926" s="173"/>
      <c r="W1926" s="173"/>
      <c r="X1926" s="321"/>
    </row>
    <row r="1927" spans="1:24">
      <c r="A1927" s="147">
        <v>820</v>
      </c>
      <c r="C1927" s="108"/>
      <c r="D1927" s="109"/>
      <c r="E1927" s="168" t="s">
        <v>1663</v>
      </c>
      <c r="F1927" s="168" t="s">
        <v>770</v>
      </c>
      <c r="G1927" s="167"/>
      <c r="H1927" s="167"/>
      <c r="I1927" s="173"/>
      <c r="J1927" s="102">
        <f>(IF($E2054&lt;&gt;0,$J$2,IF($I2054&lt;&gt;0,$J$2,"")))</f>
        <v>1</v>
      </c>
      <c r="L1927" s="167"/>
      <c r="M1927" s="167"/>
      <c r="N1927" s="173"/>
      <c r="O1927" s="173"/>
      <c r="P1927" s="173"/>
      <c r="Q1927" s="167"/>
      <c r="R1927" s="167"/>
      <c r="S1927" s="173"/>
      <c r="T1927" s="173"/>
      <c r="U1927" s="167"/>
      <c r="V1927" s="173"/>
      <c r="W1927" s="173"/>
      <c r="X1927" s="321"/>
    </row>
    <row r="1928" spans="1:24">
      <c r="A1928" s="148">
        <v>821</v>
      </c>
      <c r="B1928" s="752" t="str">
        <f>$B$9</f>
        <v xml:space="preserve">       ОБЩИНА  МАДЖАРОВО</v>
      </c>
      <c r="C1928" s="751"/>
      <c r="D1928" s="751"/>
      <c r="E1928" s="169">
        <f>$E$9</f>
        <v>41640</v>
      </c>
      <c r="F1928" s="170">
        <f>$F$9</f>
        <v>43100</v>
      </c>
      <c r="G1928" s="167"/>
      <c r="H1928" s="167"/>
      <c r="I1928" s="173"/>
      <c r="J1928" s="102">
        <f>(IF($E2054&lt;&gt;0,$J$2,IF($I2054&lt;&gt;0,$J$2,"")))</f>
        <v>1</v>
      </c>
      <c r="L1928" s="167"/>
      <c r="M1928" s="167"/>
      <c r="N1928" s="173"/>
      <c r="O1928" s="173"/>
      <c r="P1928" s="173"/>
      <c r="Q1928" s="167"/>
      <c r="R1928" s="167"/>
      <c r="S1928" s="173"/>
      <c r="T1928" s="173"/>
      <c r="U1928" s="167"/>
      <c r="V1928" s="173"/>
      <c r="W1928" s="173"/>
      <c r="X1928" s="321"/>
    </row>
    <row r="1929" spans="1:24">
      <c r="A1929" s="148">
        <v>822</v>
      </c>
      <c r="B1929" s="111" t="str">
        <f>$B$10</f>
        <v>(наименование на разпоредителя с бюджет)</v>
      </c>
      <c r="E1929" s="167"/>
      <c r="F1929" s="171">
        <f>$F$10</f>
        <v>2017</v>
      </c>
      <c r="G1929" s="167"/>
      <c r="H1929" s="167"/>
      <c r="I1929" s="173"/>
      <c r="J1929" s="102">
        <f>(IF($E2054&lt;&gt;0,$J$2,IF($I2054&lt;&gt;0,$J$2,"")))</f>
        <v>1</v>
      </c>
      <c r="L1929" s="167"/>
      <c r="M1929" s="167"/>
      <c r="N1929" s="173"/>
      <c r="O1929" s="173"/>
      <c r="P1929" s="173"/>
      <c r="Q1929" s="167"/>
      <c r="R1929" s="167"/>
      <c r="S1929" s="173"/>
      <c r="T1929" s="173"/>
      <c r="U1929" s="167"/>
      <c r="V1929" s="173"/>
      <c r="W1929" s="173"/>
      <c r="X1929" s="321"/>
    </row>
    <row r="1930" spans="1:24" ht="16.2" thickBot="1">
      <c r="A1930" s="148">
        <v>823</v>
      </c>
      <c r="B1930" s="111"/>
      <c r="E1930" s="172"/>
      <c r="F1930" s="167"/>
      <c r="G1930" s="167"/>
      <c r="H1930" s="167"/>
      <c r="I1930" s="173"/>
      <c r="J1930" s="102">
        <f>(IF($E2054&lt;&gt;0,$J$2,IF($I2054&lt;&gt;0,$J$2,"")))</f>
        <v>1</v>
      </c>
      <c r="L1930" s="167"/>
      <c r="M1930" s="167"/>
      <c r="N1930" s="173"/>
      <c r="O1930" s="173"/>
      <c r="P1930" s="173"/>
      <c r="Q1930" s="167"/>
      <c r="R1930" s="167"/>
      <c r="S1930" s="173"/>
      <c r="T1930" s="173"/>
      <c r="U1930" s="167"/>
      <c r="V1930" s="173"/>
      <c r="W1930" s="173"/>
      <c r="X1930" s="321"/>
    </row>
    <row r="1931" spans="1:24" ht="16.8" thickTop="1" thickBot="1">
      <c r="A1931" s="148">
        <v>825</v>
      </c>
      <c r="B1931" s="752" t="str">
        <f>$B$12</f>
        <v>Маджарово</v>
      </c>
      <c r="C1931" s="751"/>
      <c r="D1931" s="751"/>
      <c r="E1931" s="167" t="s">
        <v>1664</v>
      </c>
      <c r="F1931" s="174" t="str">
        <f>$F$12</f>
        <v>7604</v>
      </c>
      <c r="G1931" s="167"/>
      <c r="H1931" s="167"/>
      <c r="I1931" s="173"/>
      <c r="J1931" s="102">
        <f>(IF($E2054&lt;&gt;0,$J$2,IF($I2054&lt;&gt;0,$J$2,"")))</f>
        <v>1</v>
      </c>
      <c r="L1931" s="167"/>
      <c r="M1931" s="167"/>
      <c r="N1931" s="173"/>
      <c r="O1931" s="173"/>
      <c r="P1931" s="173"/>
      <c r="Q1931" s="167"/>
      <c r="R1931" s="167"/>
      <c r="S1931" s="173"/>
      <c r="T1931" s="173"/>
      <c r="U1931" s="167"/>
      <c r="V1931" s="173"/>
      <c r="W1931" s="173"/>
      <c r="X1931" s="321"/>
    </row>
    <row r="1932" spans="1:24" ht="16.2" thickTop="1">
      <c r="A1932" s="148"/>
      <c r="B1932" s="111" t="str">
        <f>$B$13</f>
        <v>(наименование на първостепенния разпоредител с бюджет)</v>
      </c>
      <c r="E1932" s="172" t="s">
        <v>1665</v>
      </c>
      <c r="F1932" s="167"/>
      <c r="G1932" s="167"/>
      <c r="H1932" s="167"/>
      <c r="I1932" s="173"/>
      <c r="J1932" s="102">
        <f>(IF($E2054&lt;&gt;0,$J$2,IF($I2054&lt;&gt;0,$J$2,"")))</f>
        <v>1</v>
      </c>
      <c r="L1932" s="167"/>
      <c r="M1932" s="167"/>
      <c r="N1932" s="173"/>
      <c r="O1932" s="173"/>
      <c r="P1932" s="173"/>
      <c r="Q1932" s="167"/>
      <c r="R1932" s="167"/>
      <c r="S1932" s="173"/>
      <c r="T1932" s="173"/>
      <c r="U1932" s="167"/>
      <c r="V1932" s="173"/>
      <c r="W1932" s="173"/>
      <c r="X1932" s="321"/>
    </row>
    <row r="1933" spans="1:24">
      <c r="A1933" s="148"/>
      <c r="B1933" s="111"/>
      <c r="D1933" s="166"/>
      <c r="E1933" s="166"/>
      <c r="F1933" s="166"/>
      <c r="G1933" s="166"/>
      <c r="H1933" s="166"/>
      <c r="I1933" s="302"/>
      <c r="J1933" s="102">
        <f>(IF($E2054&lt;&gt;0,$J$2,IF($I2054&lt;&gt;0,$J$2,"")))</f>
        <v>1</v>
      </c>
      <c r="L1933" s="167"/>
      <c r="M1933" s="167"/>
      <c r="N1933" s="173"/>
      <c r="O1933" s="173"/>
      <c r="P1933" s="173"/>
      <c r="Q1933" s="167"/>
      <c r="R1933" s="167"/>
      <c r="S1933" s="173"/>
      <c r="T1933" s="173"/>
      <c r="U1933" s="167"/>
      <c r="V1933" s="173"/>
      <c r="W1933" s="173"/>
      <c r="X1933" s="321"/>
    </row>
    <row r="1934" spans="1:24" ht="16.8" thickBot="1">
      <c r="A1934" s="148"/>
      <c r="C1934" s="108"/>
      <c r="D1934" s="109"/>
      <c r="E1934" s="167"/>
      <c r="F1934" s="172"/>
      <c r="G1934" s="172"/>
      <c r="H1934" s="172"/>
      <c r="I1934" s="176" t="s">
        <v>1666</v>
      </c>
      <c r="J1934" s="102">
        <f>(IF($E2054&lt;&gt;0,$J$2,IF($I2054&lt;&gt;0,$J$2,"")))</f>
        <v>1</v>
      </c>
      <c r="L1934" s="175" t="s">
        <v>993</v>
      </c>
      <c r="M1934" s="167"/>
      <c r="N1934" s="173"/>
      <c r="O1934" s="176" t="s">
        <v>1666</v>
      </c>
      <c r="P1934" s="173"/>
      <c r="Q1934" s="175" t="s">
        <v>994</v>
      </c>
      <c r="R1934" s="167"/>
      <c r="S1934" s="173"/>
      <c r="T1934" s="176" t="s">
        <v>1666</v>
      </c>
      <c r="U1934" s="167"/>
      <c r="V1934" s="173"/>
      <c r="W1934" s="176" t="s">
        <v>1666</v>
      </c>
      <c r="X1934" s="321"/>
    </row>
    <row r="1935" spans="1:24" ht="18.600000000000001" thickBot="1">
      <c r="A1935" s="148"/>
      <c r="B1935" s="602"/>
      <c r="C1935" s="316"/>
      <c r="D1935" s="593" t="s">
        <v>806</v>
      </c>
      <c r="E1935" s="642" t="s">
        <v>807</v>
      </c>
      <c r="F1935" s="642" t="s">
        <v>771</v>
      </c>
      <c r="G1935" s="643" t="s">
        <v>772</v>
      </c>
      <c r="H1935" s="664" t="s">
        <v>773</v>
      </c>
      <c r="I1935" s="643" t="s">
        <v>773</v>
      </c>
      <c r="J1935" s="102">
        <f>(IF($E2054&lt;&gt;0,$J$2,IF($I2054&lt;&gt;0,$J$2,"")))</f>
        <v>1</v>
      </c>
      <c r="L1935" s="753" t="s">
        <v>689</v>
      </c>
      <c r="M1935" s="753" t="s">
        <v>690</v>
      </c>
      <c r="N1935" s="743" t="s">
        <v>691</v>
      </c>
      <c r="O1935" s="743" t="s">
        <v>995</v>
      </c>
      <c r="P1935" s="103"/>
      <c r="Q1935" s="743" t="s">
        <v>692</v>
      </c>
      <c r="R1935" s="743" t="s">
        <v>693</v>
      </c>
      <c r="S1935" s="743" t="s">
        <v>715</v>
      </c>
      <c r="T1935" s="743" t="s">
        <v>996</v>
      </c>
      <c r="U1935" s="329" t="s">
        <v>997</v>
      </c>
      <c r="V1935" s="330"/>
      <c r="W1935" s="331"/>
      <c r="X1935" s="727"/>
    </row>
    <row r="1936" spans="1:24" ht="55.95" customHeight="1" thickBot="1">
      <c r="A1936" s="148"/>
      <c r="B1936" s="71" t="s">
        <v>860</v>
      </c>
      <c r="C1936" s="72" t="s">
        <v>1669</v>
      </c>
      <c r="D1936" s="603" t="s">
        <v>301</v>
      </c>
      <c r="E1936" s="644">
        <v>2013</v>
      </c>
      <c r="F1936" s="709">
        <v>2014</v>
      </c>
      <c r="G1936" s="709">
        <v>2015</v>
      </c>
      <c r="H1936" s="709">
        <v>2016</v>
      </c>
      <c r="I1936" s="709">
        <v>2017</v>
      </c>
      <c r="J1936" s="102">
        <f>(IF($E2054&lt;&gt;0,$J$2,IF($I2054&lt;&gt;0,$J$2,"")))</f>
        <v>1</v>
      </c>
      <c r="L1936" s="754"/>
      <c r="M1936" s="755"/>
      <c r="N1936" s="754"/>
      <c r="O1936" s="755"/>
      <c r="P1936" s="103"/>
      <c r="Q1936" s="744"/>
      <c r="R1936" s="744"/>
      <c r="S1936" s="744"/>
      <c r="T1936" s="744"/>
      <c r="U1936" s="332">
        <v>2014</v>
      </c>
      <c r="V1936" s="332">
        <v>2015</v>
      </c>
      <c r="W1936" s="332" t="s">
        <v>1214</v>
      </c>
      <c r="X1936" s="333" t="s">
        <v>998</v>
      </c>
    </row>
    <row r="1937" spans="1:24" ht="69" customHeight="1" thickBot="1">
      <c r="A1937" s="148"/>
      <c r="B1937" s="594"/>
      <c r="C1937" s="316"/>
      <c r="D1937" s="188" t="s">
        <v>487</v>
      </c>
      <c r="E1937" s="189"/>
      <c r="F1937" s="189"/>
      <c r="G1937" s="189"/>
      <c r="H1937" s="189"/>
      <c r="I1937" s="439"/>
      <c r="J1937" s="102">
        <f>(IF($E2054&lt;&gt;0,$J$2,IF($I2054&lt;&gt;0,$J$2,"")))</f>
        <v>1</v>
      </c>
      <c r="L1937" s="190" t="s">
        <v>999</v>
      </c>
      <c r="M1937" s="190" t="s">
        <v>1000</v>
      </c>
      <c r="N1937" s="191" t="s">
        <v>1001</v>
      </c>
      <c r="O1937" s="191" t="s">
        <v>1002</v>
      </c>
      <c r="P1937" s="103"/>
      <c r="Q1937" s="592" t="s">
        <v>1003</v>
      </c>
      <c r="R1937" s="592" t="s">
        <v>1004</v>
      </c>
      <c r="S1937" s="592" t="s">
        <v>1005</v>
      </c>
      <c r="T1937" s="592" t="s">
        <v>1006</v>
      </c>
      <c r="U1937" s="592" t="s">
        <v>269</v>
      </c>
      <c r="V1937" s="592" t="s">
        <v>270</v>
      </c>
      <c r="W1937" s="592" t="s">
        <v>271</v>
      </c>
      <c r="X1937" s="334" t="s">
        <v>272</v>
      </c>
    </row>
    <row r="1938" spans="1:24" ht="121.8">
      <c r="A1938" s="148"/>
      <c r="B1938" s="121"/>
      <c r="C1938" s="655">
        <v>702</v>
      </c>
      <c r="D1938" s="656" t="s">
        <v>804</v>
      </c>
      <c r="E1938" s="285"/>
      <c r="F1938" s="285"/>
      <c r="G1938" s="285"/>
      <c r="H1938" s="285"/>
      <c r="I1938" s="196"/>
      <c r="J1938" s="102">
        <f>(IF($E2054&lt;&gt;0,$J$2,IF($I2054&lt;&gt;0,$J$2,"")))</f>
        <v>1</v>
      </c>
      <c r="L1938" s="335" t="s">
        <v>273</v>
      </c>
      <c r="M1938" s="335" t="s">
        <v>273</v>
      </c>
      <c r="N1938" s="335" t="s">
        <v>274</v>
      </c>
      <c r="O1938" s="335" t="s">
        <v>275</v>
      </c>
      <c r="P1938" s="103"/>
      <c r="Q1938" s="335" t="s">
        <v>273</v>
      </c>
      <c r="R1938" s="335" t="s">
        <v>273</v>
      </c>
      <c r="S1938" s="335" t="s">
        <v>302</v>
      </c>
      <c r="T1938" s="335" t="s">
        <v>277</v>
      </c>
      <c r="U1938" s="335" t="s">
        <v>273</v>
      </c>
      <c r="V1938" s="335" t="s">
        <v>273</v>
      </c>
      <c r="W1938" s="335" t="s">
        <v>273</v>
      </c>
      <c r="X1938" s="199" t="s">
        <v>278</v>
      </c>
    </row>
    <row r="1939" spans="1:24" ht="17.399999999999999">
      <c r="A1939" s="148"/>
      <c r="B1939" s="657"/>
      <c r="C1939" s="122"/>
      <c r="D1939" s="658"/>
      <c r="E1939" s="285"/>
      <c r="F1939" s="285"/>
      <c r="G1939" s="285"/>
      <c r="H1939" s="285"/>
      <c r="I1939" s="196"/>
      <c r="J1939" s="102">
        <f>(IF($E2054&lt;&gt;0,$J$2,IF($I2054&lt;&gt;0,$J$2,"")))</f>
        <v>1</v>
      </c>
      <c r="L1939" s="336"/>
      <c r="M1939" s="336"/>
      <c r="N1939" s="246"/>
      <c r="O1939" s="337"/>
      <c r="P1939" s="103"/>
      <c r="Q1939" s="336"/>
      <c r="R1939" s="336"/>
      <c r="S1939" s="246"/>
      <c r="T1939" s="337"/>
      <c r="U1939" s="336"/>
      <c r="V1939" s="246"/>
      <c r="W1939" s="337"/>
      <c r="X1939" s="338"/>
    </row>
    <row r="1940" spans="1:24" ht="18">
      <c r="A1940" s="148"/>
      <c r="B1940" s="339"/>
      <c r="C1940" s="122"/>
      <c r="D1940" s="659" t="str">
        <f ca="1">IF(ISBLANK(INDIRECT(CONCATENATE("$C",ROW()-2)))=TRUE,"Изберете група",IF(ISERROR(VLOOKUP(INDIRECT(CONCATENATE("$C",ROW()-2)),Groups!$A$1:$B$26,2,FALSE))=TRUE,"НЕВАЛИДЕН КОД НА ГРУПА",VLOOKUP(INDIRECT(CONCATENATE("$C",ROW()-2)),Groups!$A$1:$B$26,2,FALSE)))</f>
        <v>Физическа култура и спорт</v>
      </c>
      <c r="E1940" s="285"/>
      <c r="F1940" s="285"/>
      <c r="G1940" s="285"/>
      <c r="H1940" s="285"/>
      <c r="I1940" s="196"/>
      <c r="J1940" s="102">
        <f>(IF($E2054&lt;&gt;0,$J$2,IF($I2054&lt;&gt;0,$J$2,"")))</f>
        <v>1</v>
      </c>
      <c r="L1940" s="336"/>
      <c r="M1940" s="336"/>
      <c r="N1940" s="246"/>
      <c r="O1940" s="340">
        <f>SUMIF(O1943:O1944,"&lt;0")+SUMIF(O1946:O1950,"&lt;0")+SUMIF(O1952:O1957,"&lt;0")+SUMIF(O1959:O1975,"&lt;0")+SUMIF(O1981:O1985,"&lt;0")+SUMIF(O1987:O1992,"&lt;0")+SUMIF(O1994:O1999,"&lt;0")+SUMIF(O2007:O2008,"&lt;0")+SUMIF(O2011:O2016,"&lt;0")+SUMIF(O2018:O2023,"&lt;0")+SUMIF(O2027,"&lt;0")+SUMIF(O2029:O2035,"&lt;0")+SUMIF(O2037:O2039,"&lt;0")+SUMIF(O2041:O2044,"&lt;0")+SUMIF(O2046:O2047,"&lt;0")+SUMIF(O2050,"&lt;0")</f>
        <v>-2000</v>
      </c>
      <c r="P1940" s="103"/>
      <c r="Q1940" s="336"/>
      <c r="R1940" s="336"/>
      <c r="S1940" s="246"/>
      <c r="T1940" s="340">
        <f>SUMIF(T1943:T1944,"&lt;0")+SUMIF(T1946:T1950,"&lt;0")+SUMIF(T1952:T1957,"&lt;0")+SUMIF(T1959:T1975,"&lt;0")+SUMIF(T1981:T1985,"&lt;0")+SUMIF(T1987:T1992,"&lt;0")+SUMIF(T1994:T1999,"&lt;0")+SUMIF(T2007:T2008,"&lt;0")+SUMIF(T2011:T2016,"&lt;0")+SUMIF(T2018:T2023,"&lt;0")+SUMIF(T2027,"&lt;0")+SUMIF(T2029:T2035,"&lt;0")+SUMIF(T2037:T2039,"&lt;0")+SUMIF(T2041:T2044,"&lt;0")+SUMIF(T2046:T2047,"&lt;0")+SUMIF(T2050,"&lt;0")</f>
        <v>-2000</v>
      </c>
      <c r="U1940" s="336"/>
      <c r="V1940" s="246"/>
      <c r="W1940" s="337"/>
      <c r="X1940" s="201"/>
    </row>
    <row r="1941" spans="1:24" ht="18.600000000000001" thickBot="1">
      <c r="A1941" s="148"/>
      <c r="B1941" s="259"/>
      <c r="C1941" s="122"/>
      <c r="D1941" s="185" t="s">
        <v>805</v>
      </c>
      <c r="E1941" s="285"/>
      <c r="F1941" s="285"/>
      <c r="G1941" s="285"/>
      <c r="H1941" s="285"/>
      <c r="I1941" s="196"/>
      <c r="J1941" s="102">
        <f>(IF($E2054&lt;&gt;0,$J$2,IF($I2054&lt;&gt;0,$J$2,"")))</f>
        <v>1</v>
      </c>
      <c r="L1941" s="336"/>
      <c r="M1941" s="336"/>
      <c r="N1941" s="246"/>
      <c r="O1941" s="337"/>
      <c r="P1941" s="103"/>
      <c r="Q1941" s="336"/>
      <c r="R1941" s="336"/>
      <c r="S1941" s="246"/>
      <c r="T1941" s="337"/>
      <c r="U1941" s="336"/>
      <c r="V1941" s="246"/>
      <c r="W1941" s="337"/>
      <c r="X1941" s="203"/>
    </row>
    <row r="1942" spans="1:24" ht="18.600000000000001" hidden="1" thickBot="1">
      <c r="A1942" s="148"/>
      <c r="B1942" s="34">
        <v>100</v>
      </c>
      <c r="C1942" s="745" t="s">
        <v>489</v>
      </c>
      <c r="D1942" s="746"/>
      <c r="E1942" s="406">
        <f>SUM(E1943:E1944)</f>
        <v>0</v>
      </c>
      <c r="F1942" s="421">
        <f>SUM(F1943:F1944)</f>
        <v>0</v>
      </c>
      <c r="G1942" s="341">
        <f>SUM(G1943:G1944)</f>
        <v>0</v>
      </c>
      <c r="H1942" s="341">
        <f>SUM(H1943:H1944)</f>
        <v>0</v>
      </c>
      <c r="I1942" s="341">
        <f>SUM(I1943:I1944)</f>
        <v>0</v>
      </c>
      <c r="J1942" s="128" t="str">
        <f t="shared" ref="J1942:J2005" si="391">(IF($E1942&lt;&gt;0,$J$2,IF($I1942&lt;&gt;0,$J$2,"")))</f>
        <v/>
      </c>
      <c r="K1942" s="129"/>
      <c r="L1942" s="204">
        <f>SUM(L1943:L1944)</f>
        <v>0</v>
      </c>
      <c r="M1942" s="205">
        <f>SUM(M1943:M1944)</f>
        <v>0</v>
      </c>
      <c r="N1942" s="342">
        <f>SUM(N1943:N1944)</f>
        <v>0</v>
      </c>
      <c r="O1942" s="343">
        <f>SUM(O1943:O1944)</f>
        <v>0</v>
      </c>
      <c r="P1942" s="129"/>
      <c r="Q1942" s="206"/>
      <c r="R1942" s="344"/>
      <c r="S1942" s="345"/>
      <c r="T1942" s="344"/>
      <c r="U1942" s="344"/>
      <c r="V1942" s="344"/>
      <c r="W1942" s="346"/>
      <c r="X1942" s="207">
        <f>T1942-U1942-V1942-W1942</f>
        <v>0</v>
      </c>
    </row>
    <row r="1943" spans="1:24" ht="18.600000000000001" hidden="1" thickBot="1">
      <c r="A1943" s="148"/>
      <c r="B1943" s="11"/>
      <c r="C1943" s="15">
        <v>101</v>
      </c>
      <c r="D1943" s="8" t="s">
        <v>490</v>
      </c>
      <c r="E1943" s="378"/>
      <c r="F1943" s="380"/>
      <c r="G1943" s="130"/>
      <c r="H1943" s="130"/>
      <c r="I1943" s="130"/>
      <c r="J1943" s="128" t="str">
        <f t="shared" si="391"/>
        <v/>
      </c>
      <c r="K1943" s="129"/>
      <c r="L1943" s="347"/>
      <c r="M1943" s="139"/>
      <c r="N1943" s="209">
        <f>I1943</f>
        <v>0</v>
      </c>
      <c r="O1943" s="348">
        <f>L1943+M1943-N1943</f>
        <v>0</v>
      </c>
      <c r="P1943" s="129"/>
      <c r="Q1943" s="210"/>
      <c r="R1943" s="215"/>
      <c r="S1943" s="215"/>
      <c r="T1943" s="215"/>
      <c r="U1943" s="215"/>
      <c r="V1943" s="215"/>
      <c r="W1943" s="349"/>
      <c r="X1943" s="207">
        <f t="shared" ref="X1943:X2006" si="392">T1943-U1943-V1943-W1943</f>
        <v>0</v>
      </c>
    </row>
    <row r="1944" spans="1:24" ht="36" hidden="1" customHeight="1" thickBot="1">
      <c r="A1944" s="108"/>
      <c r="B1944" s="11"/>
      <c r="C1944" s="7">
        <v>102</v>
      </c>
      <c r="D1944" s="9" t="s">
        <v>491</v>
      </c>
      <c r="E1944" s="378"/>
      <c r="F1944" s="380"/>
      <c r="G1944" s="130"/>
      <c r="H1944" s="130"/>
      <c r="I1944" s="130"/>
      <c r="J1944" s="128" t="str">
        <f t="shared" si="391"/>
        <v/>
      </c>
      <c r="K1944" s="129"/>
      <c r="L1944" s="347"/>
      <c r="M1944" s="139"/>
      <c r="N1944" s="209">
        <f>I1944</f>
        <v>0</v>
      </c>
      <c r="O1944" s="348">
        <f t="shared" ref="O1944:O1985" si="393">L1944+M1944-N1944</f>
        <v>0</v>
      </c>
      <c r="P1944" s="129"/>
      <c r="Q1944" s="210"/>
      <c r="R1944" s="215"/>
      <c r="S1944" s="215"/>
      <c r="T1944" s="215"/>
      <c r="U1944" s="215"/>
      <c r="V1944" s="215"/>
      <c r="W1944" s="349"/>
      <c r="X1944" s="207">
        <f t="shared" si="392"/>
        <v>0</v>
      </c>
    </row>
    <row r="1945" spans="1:24" ht="18.600000000000001" hidden="1" thickBot="1">
      <c r="A1945" s="108"/>
      <c r="B1945" s="10">
        <v>200</v>
      </c>
      <c r="C1945" s="747" t="s">
        <v>492</v>
      </c>
      <c r="D1945" s="747"/>
      <c r="E1945" s="381">
        <f>SUM(E1946:E1950)</f>
        <v>0</v>
      </c>
      <c r="F1945" s="211">
        <f>SUM(F1946:F1950)</f>
        <v>0</v>
      </c>
      <c r="G1945" s="137">
        <f>SUM(G1946:G1950)</f>
        <v>0</v>
      </c>
      <c r="H1945" s="137">
        <f>SUM(H1946:H1950)</f>
        <v>0</v>
      </c>
      <c r="I1945" s="137">
        <f>SUM(I1946:I1950)</f>
        <v>0</v>
      </c>
      <c r="J1945" s="128" t="str">
        <f t="shared" si="391"/>
        <v/>
      </c>
      <c r="K1945" s="129"/>
      <c r="L1945" s="212">
        <f>SUM(L1946:L1950)</f>
        <v>0</v>
      </c>
      <c r="M1945" s="213">
        <f>SUM(M1946:M1950)</f>
        <v>0</v>
      </c>
      <c r="N1945" s="350">
        <f>SUM(N1946:N1950)</f>
        <v>0</v>
      </c>
      <c r="O1945" s="351">
        <f>SUM(O1946:O1950)</f>
        <v>0</v>
      </c>
      <c r="P1945" s="129"/>
      <c r="Q1945" s="214"/>
      <c r="R1945" s="225"/>
      <c r="S1945" s="225"/>
      <c r="T1945" s="225"/>
      <c r="U1945" s="225"/>
      <c r="V1945" s="225"/>
      <c r="W1945" s="352"/>
      <c r="X1945" s="207">
        <f t="shared" si="392"/>
        <v>0</v>
      </c>
    </row>
    <row r="1946" spans="1:24" ht="18.600000000000001" hidden="1" thickBot="1">
      <c r="A1946" s="108"/>
      <c r="B1946" s="14"/>
      <c r="C1946" s="15">
        <v>201</v>
      </c>
      <c r="D1946" s="8" t="s">
        <v>493</v>
      </c>
      <c r="E1946" s="378"/>
      <c r="F1946" s="380"/>
      <c r="G1946" s="130"/>
      <c r="H1946" s="130"/>
      <c r="I1946" s="130"/>
      <c r="J1946" s="128" t="str">
        <f t="shared" si="391"/>
        <v/>
      </c>
      <c r="K1946" s="129"/>
      <c r="L1946" s="347"/>
      <c r="M1946" s="139"/>
      <c r="N1946" s="209">
        <f>I1946</f>
        <v>0</v>
      </c>
      <c r="O1946" s="348">
        <f t="shared" si="393"/>
        <v>0</v>
      </c>
      <c r="P1946" s="129"/>
      <c r="Q1946" s="210"/>
      <c r="R1946" s="215"/>
      <c r="S1946" s="215"/>
      <c r="T1946" s="215"/>
      <c r="U1946" s="215"/>
      <c r="V1946" s="215"/>
      <c r="W1946" s="349"/>
      <c r="X1946" s="207">
        <f t="shared" si="392"/>
        <v>0</v>
      </c>
    </row>
    <row r="1947" spans="1:24" ht="18.600000000000001" hidden="1" thickBot="1">
      <c r="A1947" s="108"/>
      <c r="B1947" s="6"/>
      <c r="C1947" s="7">
        <v>202</v>
      </c>
      <c r="D1947" s="16" t="s">
        <v>494</v>
      </c>
      <c r="E1947" s="378"/>
      <c r="F1947" s="380"/>
      <c r="G1947" s="130"/>
      <c r="H1947" s="130"/>
      <c r="I1947" s="130"/>
      <c r="J1947" s="128" t="str">
        <f t="shared" si="391"/>
        <v/>
      </c>
      <c r="K1947" s="129"/>
      <c r="L1947" s="347"/>
      <c r="M1947" s="139"/>
      <c r="N1947" s="209">
        <f>I1947</f>
        <v>0</v>
      </c>
      <c r="O1947" s="348">
        <f t="shared" si="393"/>
        <v>0</v>
      </c>
      <c r="P1947" s="129"/>
      <c r="Q1947" s="210"/>
      <c r="R1947" s="215"/>
      <c r="S1947" s="215"/>
      <c r="T1947" s="215"/>
      <c r="U1947" s="215"/>
      <c r="V1947" s="215"/>
      <c r="W1947" s="349"/>
      <c r="X1947" s="207">
        <f t="shared" si="392"/>
        <v>0</v>
      </c>
    </row>
    <row r="1948" spans="1:24" ht="18.600000000000001" hidden="1" thickBot="1">
      <c r="A1948" s="108"/>
      <c r="B1948" s="24"/>
      <c r="C1948" s="7">
        <v>205</v>
      </c>
      <c r="D1948" s="16" t="s">
        <v>132</v>
      </c>
      <c r="E1948" s="378"/>
      <c r="F1948" s="380"/>
      <c r="G1948" s="130"/>
      <c r="H1948" s="130"/>
      <c r="I1948" s="130"/>
      <c r="J1948" s="128" t="str">
        <f t="shared" si="391"/>
        <v/>
      </c>
      <c r="K1948" s="129"/>
      <c r="L1948" s="347"/>
      <c r="M1948" s="139"/>
      <c r="N1948" s="209">
        <f>I1948</f>
        <v>0</v>
      </c>
      <c r="O1948" s="348">
        <f t="shared" si="393"/>
        <v>0</v>
      </c>
      <c r="P1948" s="129"/>
      <c r="Q1948" s="210"/>
      <c r="R1948" s="215"/>
      <c r="S1948" s="215"/>
      <c r="T1948" s="215"/>
      <c r="U1948" s="215"/>
      <c r="V1948" s="215"/>
      <c r="W1948" s="349"/>
      <c r="X1948" s="207">
        <f t="shared" si="392"/>
        <v>0</v>
      </c>
    </row>
    <row r="1949" spans="1:24" ht="18.600000000000001" hidden="1" thickBot="1">
      <c r="A1949" s="108"/>
      <c r="B1949" s="24"/>
      <c r="C1949" s="7">
        <v>208</v>
      </c>
      <c r="D1949" s="35" t="s">
        <v>133</v>
      </c>
      <c r="E1949" s="378"/>
      <c r="F1949" s="380"/>
      <c r="G1949" s="130"/>
      <c r="H1949" s="130"/>
      <c r="I1949" s="130"/>
      <c r="J1949" s="128" t="str">
        <f t="shared" si="391"/>
        <v/>
      </c>
      <c r="K1949" s="129"/>
      <c r="L1949" s="347"/>
      <c r="M1949" s="139"/>
      <c r="N1949" s="209">
        <f>I1949</f>
        <v>0</v>
      </c>
      <c r="O1949" s="348">
        <f t="shared" si="393"/>
        <v>0</v>
      </c>
      <c r="P1949" s="129"/>
      <c r="Q1949" s="210"/>
      <c r="R1949" s="215"/>
      <c r="S1949" s="215"/>
      <c r="T1949" s="215"/>
      <c r="U1949" s="215"/>
      <c r="V1949" s="215"/>
      <c r="W1949" s="349"/>
      <c r="X1949" s="207">
        <f t="shared" si="392"/>
        <v>0</v>
      </c>
    </row>
    <row r="1950" spans="1:24" ht="18.600000000000001" hidden="1" thickBot="1">
      <c r="A1950" s="108"/>
      <c r="B1950" s="14"/>
      <c r="C1950" s="13">
        <v>209</v>
      </c>
      <c r="D1950" s="19" t="s">
        <v>134</v>
      </c>
      <c r="E1950" s="378"/>
      <c r="F1950" s="380"/>
      <c r="G1950" s="130"/>
      <c r="H1950" s="130"/>
      <c r="I1950" s="130"/>
      <c r="J1950" s="128" t="str">
        <f t="shared" si="391"/>
        <v/>
      </c>
      <c r="K1950" s="129"/>
      <c r="L1950" s="347"/>
      <c r="M1950" s="139"/>
      <c r="N1950" s="209">
        <f>I1950</f>
        <v>0</v>
      </c>
      <c r="O1950" s="348">
        <f t="shared" si="393"/>
        <v>0</v>
      </c>
      <c r="P1950" s="129"/>
      <c r="Q1950" s="210"/>
      <c r="R1950" s="215"/>
      <c r="S1950" s="215"/>
      <c r="T1950" s="215"/>
      <c r="U1950" s="215"/>
      <c r="V1950" s="215"/>
      <c r="W1950" s="349"/>
      <c r="X1950" s="207">
        <f t="shared" si="392"/>
        <v>0</v>
      </c>
    </row>
    <row r="1951" spans="1:24" ht="18.600000000000001" hidden="1" thickBot="1">
      <c r="A1951" s="108"/>
      <c r="B1951" s="10">
        <v>500</v>
      </c>
      <c r="C1951" s="748" t="s">
        <v>1108</v>
      </c>
      <c r="D1951" s="748"/>
      <c r="E1951" s="381">
        <f>SUM(E1952:E1956)</f>
        <v>0</v>
      </c>
      <c r="F1951" s="211">
        <f>SUM(F1952:F1956)</f>
        <v>0</v>
      </c>
      <c r="G1951" s="137">
        <f>SUM(G1952:G1956)</f>
        <v>0</v>
      </c>
      <c r="H1951" s="137">
        <f>SUM(H1952:H1956)</f>
        <v>0</v>
      </c>
      <c r="I1951" s="137">
        <f>SUM(I1952:I1956)</f>
        <v>0</v>
      </c>
      <c r="J1951" s="128" t="str">
        <f t="shared" si="391"/>
        <v/>
      </c>
      <c r="K1951" s="129"/>
      <c r="L1951" s="212">
        <f>SUM(L1952:L1956)</f>
        <v>0</v>
      </c>
      <c r="M1951" s="213">
        <f>SUM(M1952:M1956)</f>
        <v>0</v>
      </c>
      <c r="N1951" s="350">
        <f>SUM(N1952:N1956)</f>
        <v>0</v>
      </c>
      <c r="O1951" s="351">
        <f>SUM(O1952:O1956)</f>
        <v>0</v>
      </c>
      <c r="P1951" s="129"/>
      <c r="Q1951" s="214"/>
      <c r="R1951" s="225"/>
      <c r="S1951" s="215"/>
      <c r="T1951" s="225"/>
      <c r="U1951" s="225"/>
      <c r="V1951" s="225"/>
      <c r="W1951" s="352"/>
      <c r="X1951" s="207">
        <f t="shared" si="392"/>
        <v>0</v>
      </c>
    </row>
    <row r="1952" spans="1:24" ht="18.600000000000001" hidden="1" thickBot="1">
      <c r="A1952" s="108"/>
      <c r="B1952" s="14"/>
      <c r="C1952" s="36">
        <v>551</v>
      </c>
      <c r="D1952" s="392" t="s">
        <v>1109</v>
      </c>
      <c r="E1952" s="378"/>
      <c r="F1952" s="380"/>
      <c r="G1952" s="130"/>
      <c r="H1952" s="130"/>
      <c r="I1952" s="130"/>
      <c r="J1952" s="128" t="str">
        <f t="shared" si="391"/>
        <v/>
      </c>
      <c r="K1952" s="129"/>
      <c r="L1952" s="347"/>
      <c r="M1952" s="139"/>
      <c r="N1952" s="209">
        <f t="shared" ref="N1952:N1957" si="394">I1952</f>
        <v>0</v>
      </c>
      <c r="O1952" s="348">
        <f t="shared" si="393"/>
        <v>0</v>
      </c>
      <c r="P1952" s="129"/>
      <c r="Q1952" s="210"/>
      <c r="R1952" s="215"/>
      <c r="S1952" s="215"/>
      <c r="T1952" s="215"/>
      <c r="U1952" s="215"/>
      <c r="V1952" s="215"/>
      <c r="W1952" s="349"/>
      <c r="X1952" s="207">
        <f t="shared" si="392"/>
        <v>0</v>
      </c>
    </row>
    <row r="1953" spans="1:24" ht="18.600000000000001" hidden="1" thickBot="1">
      <c r="A1953" s="147">
        <v>5</v>
      </c>
      <c r="B1953" s="14"/>
      <c r="C1953" s="37">
        <f>C1952+1</f>
        <v>552</v>
      </c>
      <c r="D1953" s="393" t="s">
        <v>1110</v>
      </c>
      <c r="E1953" s="378"/>
      <c r="F1953" s="380"/>
      <c r="G1953" s="130"/>
      <c r="H1953" s="130"/>
      <c r="I1953" s="130"/>
      <c r="J1953" s="128" t="str">
        <f t="shared" si="391"/>
        <v/>
      </c>
      <c r="K1953" s="129"/>
      <c r="L1953" s="347"/>
      <c r="M1953" s="139"/>
      <c r="N1953" s="209">
        <f t="shared" si="394"/>
        <v>0</v>
      </c>
      <c r="O1953" s="348">
        <f t="shared" si="393"/>
        <v>0</v>
      </c>
      <c r="P1953" s="129"/>
      <c r="Q1953" s="210"/>
      <c r="R1953" s="215"/>
      <c r="S1953" s="215"/>
      <c r="T1953" s="215"/>
      <c r="U1953" s="215"/>
      <c r="V1953" s="215"/>
      <c r="W1953" s="349"/>
      <c r="X1953" s="207">
        <f t="shared" si="392"/>
        <v>0</v>
      </c>
    </row>
    <row r="1954" spans="1:24" ht="18.600000000000001" hidden="1" thickBot="1">
      <c r="A1954" s="148">
        <v>10</v>
      </c>
      <c r="B1954" s="14"/>
      <c r="C1954" s="37">
        <v>560</v>
      </c>
      <c r="D1954" s="394" t="s">
        <v>1111</v>
      </c>
      <c r="E1954" s="378"/>
      <c r="F1954" s="380"/>
      <c r="G1954" s="130"/>
      <c r="H1954" s="130"/>
      <c r="I1954" s="130"/>
      <c r="J1954" s="128" t="str">
        <f t="shared" si="391"/>
        <v/>
      </c>
      <c r="K1954" s="129"/>
      <c r="L1954" s="347"/>
      <c r="M1954" s="139"/>
      <c r="N1954" s="209">
        <f t="shared" si="394"/>
        <v>0</v>
      </c>
      <c r="O1954" s="348">
        <f t="shared" si="393"/>
        <v>0</v>
      </c>
      <c r="P1954" s="129"/>
      <c r="Q1954" s="210"/>
      <c r="R1954" s="215"/>
      <c r="S1954" s="215"/>
      <c r="T1954" s="215"/>
      <c r="U1954" s="215"/>
      <c r="V1954" s="215"/>
      <c r="W1954" s="349"/>
      <c r="X1954" s="207">
        <f t="shared" si="392"/>
        <v>0</v>
      </c>
    </row>
    <row r="1955" spans="1:24" ht="18.600000000000001" hidden="1" thickBot="1">
      <c r="A1955" s="148">
        <v>15</v>
      </c>
      <c r="B1955" s="14"/>
      <c r="C1955" s="37">
        <v>580</v>
      </c>
      <c r="D1955" s="393" t="s">
        <v>1112</v>
      </c>
      <c r="E1955" s="378"/>
      <c r="F1955" s="380"/>
      <c r="G1955" s="130"/>
      <c r="H1955" s="130"/>
      <c r="I1955" s="130"/>
      <c r="J1955" s="128" t="str">
        <f t="shared" si="391"/>
        <v/>
      </c>
      <c r="K1955" s="129"/>
      <c r="L1955" s="347"/>
      <c r="M1955" s="139"/>
      <c r="N1955" s="209">
        <f t="shared" si="394"/>
        <v>0</v>
      </c>
      <c r="O1955" s="348">
        <f t="shared" si="393"/>
        <v>0</v>
      </c>
      <c r="P1955" s="129"/>
      <c r="Q1955" s="210"/>
      <c r="R1955" s="215"/>
      <c r="S1955" s="215"/>
      <c r="T1955" s="215"/>
      <c r="U1955" s="215"/>
      <c r="V1955" s="215"/>
      <c r="W1955" s="349"/>
      <c r="X1955" s="207">
        <f t="shared" si="392"/>
        <v>0</v>
      </c>
    </row>
    <row r="1956" spans="1:24" ht="32.4" hidden="1" thickBot="1">
      <c r="A1956" s="147">
        <v>35</v>
      </c>
      <c r="B1956" s="14"/>
      <c r="C1956" s="38">
        <v>590</v>
      </c>
      <c r="D1956" s="395" t="s">
        <v>1113</v>
      </c>
      <c r="E1956" s="378"/>
      <c r="F1956" s="380"/>
      <c r="G1956" s="130"/>
      <c r="H1956" s="130"/>
      <c r="I1956" s="130"/>
      <c r="J1956" s="128" t="str">
        <f t="shared" si="391"/>
        <v/>
      </c>
      <c r="K1956" s="129"/>
      <c r="L1956" s="347"/>
      <c r="M1956" s="139"/>
      <c r="N1956" s="209">
        <f t="shared" si="394"/>
        <v>0</v>
      </c>
      <c r="O1956" s="348">
        <f t="shared" si="393"/>
        <v>0</v>
      </c>
      <c r="P1956" s="129"/>
      <c r="Q1956" s="210"/>
      <c r="R1956" s="215"/>
      <c r="S1956" s="215"/>
      <c r="T1956" s="215"/>
      <c r="U1956" s="215"/>
      <c r="V1956" s="215"/>
      <c r="W1956" s="349"/>
      <c r="X1956" s="207">
        <f t="shared" si="392"/>
        <v>0</v>
      </c>
    </row>
    <row r="1957" spans="1:24" ht="18.600000000000001" hidden="1" thickBot="1">
      <c r="A1957" s="148">
        <v>40</v>
      </c>
      <c r="B1957" s="10">
        <v>800</v>
      </c>
      <c r="C1957" s="748" t="s">
        <v>303</v>
      </c>
      <c r="D1957" s="748"/>
      <c r="E1957" s="381"/>
      <c r="F1957" s="384"/>
      <c r="G1957" s="143"/>
      <c r="H1957" s="143"/>
      <c r="I1957" s="130"/>
      <c r="J1957" s="128" t="str">
        <f t="shared" si="391"/>
        <v/>
      </c>
      <c r="K1957" s="129"/>
      <c r="L1957" s="354"/>
      <c r="M1957" s="141"/>
      <c r="N1957" s="209">
        <f t="shared" si="394"/>
        <v>0</v>
      </c>
      <c r="O1957" s="348">
        <f t="shared" si="393"/>
        <v>0</v>
      </c>
      <c r="P1957" s="129"/>
      <c r="Q1957" s="214"/>
      <c r="R1957" s="225"/>
      <c r="S1957" s="215"/>
      <c r="T1957" s="215"/>
      <c r="U1957" s="225"/>
      <c r="V1957" s="215"/>
      <c r="W1957" s="349"/>
      <c r="X1957" s="207">
        <f t="shared" si="392"/>
        <v>0</v>
      </c>
    </row>
    <row r="1958" spans="1:24" ht="18.600000000000001" thickBot="1">
      <c r="A1958" s="148">
        <v>45</v>
      </c>
      <c r="B1958" s="10">
        <v>1000</v>
      </c>
      <c r="C1958" s="749" t="s">
        <v>1115</v>
      </c>
      <c r="D1958" s="749"/>
      <c r="E1958" s="381">
        <f>SUM(E1959:E1975)</f>
        <v>0</v>
      </c>
      <c r="F1958" s="211">
        <f>SUM(F1959:F1975)</f>
        <v>2000</v>
      </c>
      <c r="G1958" s="137">
        <f>SUM(G1959:G1975)</f>
        <v>2000</v>
      </c>
      <c r="H1958" s="137">
        <f>SUM(H1959:H1975)</f>
        <v>2000</v>
      </c>
      <c r="I1958" s="137">
        <f>SUM(I1959:I1975)</f>
        <v>2000</v>
      </c>
      <c r="J1958" s="128">
        <f t="shared" si="391"/>
        <v>1</v>
      </c>
      <c r="K1958" s="129"/>
      <c r="L1958" s="212">
        <f>SUM(L1959:L1975)</f>
        <v>0</v>
      </c>
      <c r="M1958" s="213">
        <f>SUM(M1959:M1975)</f>
        <v>0</v>
      </c>
      <c r="N1958" s="350">
        <f>SUM(N1959:N1975)</f>
        <v>2000</v>
      </c>
      <c r="O1958" s="351">
        <f>SUM(O1959:O1975)</f>
        <v>-2000</v>
      </c>
      <c r="P1958" s="129"/>
      <c r="Q1958" s="212">
        <f t="shared" ref="Q1958:W1958" si="395">SUM(Q1959:Q1975)</f>
        <v>0</v>
      </c>
      <c r="R1958" s="213">
        <f t="shared" si="395"/>
        <v>0</v>
      </c>
      <c r="S1958" s="213">
        <f t="shared" si="395"/>
        <v>2000</v>
      </c>
      <c r="T1958" s="213">
        <f t="shared" si="395"/>
        <v>-2000</v>
      </c>
      <c r="U1958" s="213">
        <f t="shared" si="395"/>
        <v>0</v>
      </c>
      <c r="V1958" s="213">
        <f t="shared" si="395"/>
        <v>0</v>
      </c>
      <c r="W1958" s="351">
        <f t="shared" si="395"/>
        <v>0</v>
      </c>
      <c r="X1958" s="207">
        <f t="shared" si="392"/>
        <v>-2000</v>
      </c>
    </row>
    <row r="1959" spans="1:24" ht="18.600000000000001" hidden="1" thickBot="1">
      <c r="A1959" s="148">
        <v>50</v>
      </c>
      <c r="B1959" s="6"/>
      <c r="C1959" s="15">
        <v>1011</v>
      </c>
      <c r="D1959" s="39" t="s">
        <v>1116</v>
      </c>
      <c r="E1959" s="378"/>
      <c r="F1959" s="380"/>
      <c r="G1959" s="130"/>
      <c r="H1959" s="130"/>
      <c r="I1959" s="130"/>
      <c r="J1959" s="128" t="str">
        <f t="shared" si="391"/>
        <v/>
      </c>
      <c r="K1959" s="129"/>
      <c r="L1959" s="347"/>
      <c r="M1959" s="139"/>
      <c r="N1959" s="209">
        <f t="shared" ref="N1959:N1975" si="396">I1959</f>
        <v>0</v>
      </c>
      <c r="O1959" s="348">
        <f t="shared" si="393"/>
        <v>0</v>
      </c>
      <c r="P1959" s="129"/>
      <c r="Q1959" s="347"/>
      <c r="R1959" s="139"/>
      <c r="S1959" s="355">
        <f t="shared" ref="S1959:S1966" si="397">+IF(+(L1959+M1959)&gt;=I1959,+M1959,+(+I1959-L1959))</f>
        <v>0</v>
      </c>
      <c r="T1959" s="209">
        <f>Q1959+R1959-S1959</f>
        <v>0</v>
      </c>
      <c r="U1959" s="139"/>
      <c r="V1959" s="139"/>
      <c r="W1959" s="140"/>
      <c r="X1959" s="207">
        <f t="shared" si="392"/>
        <v>0</v>
      </c>
    </row>
    <row r="1960" spans="1:24" ht="18.600000000000001" hidden="1" thickBot="1">
      <c r="A1960" s="148">
        <v>55</v>
      </c>
      <c r="B1960" s="6"/>
      <c r="C1960" s="7">
        <v>1012</v>
      </c>
      <c r="D1960" s="16" t="s">
        <v>1117</v>
      </c>
      <c r="E1960" s="378"/>
      <c r="F1960" s="380"/>
      <c r="G1960" s="130"/>
      <c r="H1960" s="130"/>
      <c r="I1960" s="130"/>
      <c r="J1960" s="128" t="str">
        <f t="shared" si="391"/>
        <v/>
      </c>
      <c r="K1960" s="129"/>
      <c r="L1960" s="347"/>
      <c r="M1960" s="139"/>
      <c r="N1960" s="209">
        <f t="shared" si="396"/>
        <v>0</v>
      </c>
      <c r="O1960" s="348">
        <f t="shared" si="393"/>
        <v>0</v>
      </c>
      <c r="P1960" s="129"/>
      <c r="Q1960" s="347"/>
      <c r="R1960" s="139"/>
      <c r="S1960" s="355">
        <f t="shared" si="397"/>
        <v>0</v>
      </c>
      <c r="T1960" s="209">
        <f t="shared" ref="T1960:T1966" si="398">Q1960+R1960-S1960</f>
        <v>0</v>
      </c>
      <c r="U1960" s="139"/>
      <c r="V1960" s="139"/>
      <c r="W1960" s="140"/>
      <c r="X1960" s="207">
        <f t="shared" si="392"/>
        <v>0</v>
      </c>
    </row>
    <row r="1961" spans="1:24" ht="18.600000000000001" hidden="1" thickBot="1">
      <c r="A1961" s="148">
        <v>60</v>
      </c>
      <c r="B1961" s="6"/>
      <c r="C1961" s="7">
        <v>1013</v>
      </c>
      <c r="D1961" s="16" t="s">
        <v>1118</v>
      </c>
      <c r="E1961" s="378"/>
      <c r="F1961" s="380"/>
      <c r="G1961" s="130"/>
      <c r="H1961" s="130"/>
      <c r="I1961" s="130"/>
      <c r="J1961" s="128" t="str">
        <f t="shared" si="391"/>
        <v/>
      </c>
      <c r="K1961" s="129"/>
      <c r="L1961" s="347"/>
      <c r="M1961" s="139"/>
      <c r="N1961" s="209">
        <f t="shared" si="396"/>
        <v>0</v>
      </c>
      <c r="O1961" s="348">
        <f t="shared" si="393"/>
        <v>0</v>
      </c>
      <c r="P1961" s="129"/>
      <c r="Q1961" s="347"/>
      <c r="R1961" s="139"/>
      <c r="S1961" s="355">
        <f t="shared" si="397"/>
        <v>0</v>
      </c>
      <c r="T1961" s="209">
        <f t="shared" si="398"/>
        <v>0</v>
      </c>
      <c r="U1961" s="139"/>
      <c r="V1961" s="139"/>
      <c r="W1961" s="140"/>
      <c r="X1961" s="207">
        <f t="shared" si="392"/>
        <v>0</v>
      </c>
    </row>
    <row r="1962" spans="1:24" ht="36" hidden="1" customHeight="1" thickBot="1">
      <c r="A1962" s="147">
        <v>65</v>
      </c>
      <c r="B1962" s="6"/>
      <c r="C1962" s="7">
        <v>1014</v>
      </c>
      <c r="D1962" s="16" t="s">
        <v>1119</v>
      </c>
      <c r="E1962" s="378"/>
      <c r="F1962" s="380"/>
      <c r="G1962" s="130"/>
      <c r="H1962" s="130"/>
      <c r="I1962" s="130"/>
      <c r="J1962" s="128" t="str">
        <f t="shared" si="391"/>
        <v/>
      </c>
      <c r="K1962" s="129"/>
      <c r="L1962" s="347"/>
      <c r="M1962" s="139"/>
      <c r="N1962" s="209">
        <f t="shared" si="396"/>
        <v>0</v>
      </c>
      <c r="O1962" s="348">
        <f t="shared" si="393"/>
        <v>0</v>
      </c>
      <c r="P1962" s="129"/>
      <c r="Q1962" s="347"/>
      <c r="R1962" s="139"/>
      <c r="S1962" s="355">
        <f t="shared" si="397"/>
        <v>0</v>
      </c>
      <c r="T1962" s="209">
        <f t="shared" si="398"/>
        <v>0</v>
      </c>
      <c r="U1962" s="139"/>
      <c r="V1962" s="139"/>
      <c r="W1962" s="140"/>
      <c r="X1962" s="207">
        <f t="shared" si="392"/>
        <v>0</v>
      </c>
    </row>
    <row r="1963" spans="1:24" ht="18.600000000000001" hidden="1" thickBot="1">
      <c r="A1963" s="148">
        <v>70</v>
      </c>
      <c r="B1963" s="6"/>
      <c r="C1963" s="7">
        <v>1015</v>
      </c>
      <c r="D1963" s="16" t="s">
        <v>1120</v>
      </c>
      <c r="E1963" s="378"/>
      <c r="F1963" s="380"/>
      <c r="G1963" s="130"/>
      <c r="H1963" s="130"/>
      <c r="I1963" s="130"/>
      <c r="J1963" s="128" t="str">
        <f t="shared" si="391"/>
        <v/>
      </c>
      <c r="K1963" s="129"/>
      <c r="L1963" s="347"/>
      <c r="M1963" s="139"/>
      <c r="N1963" s="209">
        <f t="shared" si="396"/>
        <v>0</v>
      </c>
      <c r="O1963" s="348">
        <f t="shared" si="393"/>
        <v>0</v>
      </c>
      <c r="P1963" s="129"/>
      <c r="Q1963" s="347"/>
      <c r="R1963" s="139"/>
      <c r="S1963" s="355">
        <f t="shared" si="397"/>
        <v>0</v>
      </c>
      <c r="T1963" s="209">
        <f t="shared" si="398"/>
        <v>0</v>
      </c>
      <c r="U1963" s="139"/>
      <c r="V1963" s="139"/>
      <c r="W1963" s="140"/>
      <c r="X1963" s="207">
        <f t="shared" si="392"/>
        <v>0</v>
      </c>
    </row>
    <row r="1964" spans="1:24" ht="18.600000000000001" thickBot="1">
      <c r="A1964" s="148">
        <v>75</v>
      </c>
      <c r="B1964" s="6"/>
      <c r="C1964" s="7">
        <v>1016</v>
      </c>
      <c r="D1964" s="16" t="s">
        <v>1121</v>
      </c>
      <c r="E1964" s="378"/>
      <c r="F1964" s="380">
        <v>2000</v>
      </c>
      <c r="G1964" s="130">
        <v>2000</v>
      </c>
      <c r="H1964" s="130">
        <v>2000</v>
      </c>
      <c r="I1964" s="130">
        <v>2000</v>
      </c>
      <c r="J1964" s="128">
        <f t="shared" si="391"/>
        <v>1</v>
      </c>
      <c r="K1964" s="129"/>
      <c r="L1964" s="347"/>
      <c r="M1964" s="139"/>
      <c r="N1964" s="209">
        <f t="shared" si="396"/>
        <v>2000</v>
      </c>
      <c r="O1964" s="348">
        <f t="shared" si="393"/>
        <v>-2000</v>
      </c>
      <c r="P1964" s="129"/>
      <c r="Q1964" s="347"/>
      <c r="R1964" s="139"/>
      <c r="S1964" s="355">
        <f t="shared" si="397"/>
        <v>2000</v>
      </c>
      <c r="T1964" s="209">
        <f t="shared" si="398"/>
        <v>-2000</v>
      </c>
      <c r="U1964" s="139"/>
      <c r="V1964" s="139"/>
      <c r="W1964" s="140"/>
      <c r="X1964" s="207">
        <f t="shared" si="392"/>
        <v>-2000</v>
      </c>
    </row>
    <row r="1965" spans="1:24" ht="18.600000000000001" hidden="1" thickBot="1">
      <c r="A1965" s="148">
        <v>80</v>
      </c>
      <c r="B1965" s="11"/>
      <c r="C1965" s="40">
        <v>1020</v>
      </c>
      <c r="D1965" s="41" t="s">
        <v>1122</v>
      </c>
      <c r="E1965" s="378"/>
      <c r="F1965" s="380"/>
      <c r="G1965" s="130"/>
      <c r="H1965" s="130"/>
      <c r="I1965" s="130"/>
      <c r="J1965" s="128" t="str">
        <f t="shared" si="391"/>
        <v/>
      </c>
      <c r="K1965" s="129"/>
      <c r="L1965" s="347"/>
      <c r="M1965" s="139"/>
      <c r="N1965" s="209">
        <f t="shared" si="396"/>
        <v>0</v>
      </c>
      <c r="O1965" s="348">
        <f t="shared" si="393"/>
        <v>0</v>
      </c>
      <c r="P1965" s="129"/>
      <c r="Q1965" s="347"/>
      <c r="R1965" s="139"/>
      <c r="S1965" s="355">
        <f t="shared" si="397"/>
        <v>0</v>
      </c>
      <c r="T1965" s="209">
        <f t="shared" si="398"/>
        <v>0</v>
      </c>
      <c r="U1965" s="139"/>
      <c r="V1965" s="139"/>
      <c r="W1965" s="140"/>
      <c r="X1965" s="207">
        <f t="shared" si="392"/>
        <v>0</v>
      </c>
    </row>
    <row r="1966" spans="1:24" ht="18.600000000000001" hidden="1" thickBot="1">
      <c r="A1966" s="148">
        <v>85</v>
      </c>
      <c r="B1966" s="6"/>
      <c r="C1966" s="7">
        <v>1030</v>
      </c>
      <c r="D1966" s="16" t="s">
        <v>1123</v>
      </c>
      <c r="E1966" s="378"/>
      <c r="F1966" s="380"/>
      <c r="G1966" s="130"/>
      <c r="H1966" s="130"/>
      <c r="I1966" s="130"/>
      <c r="J1966" s="128" t="str">
        <f t="shared" si="391"/>
        <v/>
      </c>
      <c r="K1966" s="129"/>
      <c r="L1966" s="347"/>
      <c r="M1966" s="139"/>
      <c r="N1966" s="209">
        <f t="shared" si="396"/>
        <v>0</v>
      </c>
      <c r="O1966" s="348">
        <f t="shared" si="393"/>
        <v>0</v>
      </c>
      <c r="P1966" s="129"/>
      <c r="Q1966" s="347"/>
      <c r="R1966" s="139"/>
      <c r="S1966" s="355">
        <f t="shared" si="397"/>
        <v>0</v>
      </c>
      <c r="T1966" s="209">
        <f t="shared" si="398"/>
        <v>0</v>
      </c>
      <c r="U1966" s="139"/>
      <c r="V1966" s="139"/>
      <c r="W1966" s="140"/>
      <c r="X1966" s="207">
        <f t="shared" si="392"/>
        <v>0</v>
      </c>
    </row>
    <row r="1967" spans="1:24" ht="18.600000000000001" hidden="1" thickBot="1">
      <c r="A1967" s="148">
        <v>90</v>
      </c>
      <c r="B1967" s="6"/>
      <c r="C1967" s="40">
        <v>1051</v>
      </c>
      <c r="D1967" s="43" t="s">
        <v>1124</v>
      </c>
      <c r="E1967" s="378"/>
      <c r="F1967" s="380"/>
      <c r="G1967" s="130"/>
      <c r="H1967" s="130"/>
      <c r="I1967" s="130"/>
      <c r="J1967" s="128" t="str">
        <f t="shared" si="391"/>
        <v/>
      </c>
      <c r="K1967" s="129"/>
      <c r="L1967" s="347"/>
      <c r="M1967" s="139"/>
      <c r="N1967" s="209">
        <f t="shared" si="396"/>
        <v>0</v>
      </c>
      <c r="O1967" s="348">
        <f t="shared" si="393"/>
        <v>0</v>
      </c>
      <c r="P1967" s="129"/>
      <c r="Q1967" s="210"/>
      <c r="R1967" s="215"/>
      <c r="S1967" s="215"/>
      <c r="T1967" s="215"/>
      <c r="U1967" s="215"/>
      <c r="V1967" s="215"/>
      <c r="W1967" s="349"/>
      <c r="X1967" s="207">
        <f t="shared" si="392"/>
        <v>0</v>
      </c>
    </row>
    <row r="1968" spans="1:24" ht="18.600000000000001" hidden="1" thickBot="1">
      <c r="A1968" s="147">
        <v>115</v>
      </c>
      <c r="B1968" s="6"/>
      <c r="C1968" s="7">
        <v>1052</v>
      </c>
      <c r="D1968" s="16" t="s">
        <v>1125</v>
      </c>
      <c r="E1968" s="378"/>
      <c r="F1968" s="380"/>
      <c r="G1968" s="130"/>
      <c r="H1968" s="130"/>
      <c r="I1968" s="130"/>
      <c r="J1968" s="128" t="str">
        <f t="shared" si="391"/>
        <v/>
      </c>
      <c r="K1968" s="129"/>
      <c r="L1968" s="347"/>
      <c r="M1968" s="139"/>
      <c r="N1968" s="209">
        <f t="shared" si="396"/>
        <v>0</v>
      </c>
      <c r="O1968" s="348">
        <f t="shared" si="393"/>
        <v>0</v>
      </c>
      <c r="P1968" s="129"/>
      <c r="Q1968" s="210"/>
      <c r="R1968" s="215"/>
      <c r="S1968" s="215"/>
      <c r="T1968" s="215"/>
      <c r="U1968" s="215"/>
      <c r="V1968" s="215"/>
      <c r="W1968" s="349"/>
      <c r="X1968" s="207">
        <f t="shared" si="392"/>
        <v>0</v>
      </c>
    </row>
    <row r="1969" spans="1:24" ht="32.4" hidden="1" thickBot="1">
      <c r="A1969" s="147">
        <v>125</v>
      </c>
      <c r="B1969" s="6"/>
      <c r="C1969" s="44">
        <v>1053</v>
      </c>
      <c r="D1969" s="45" t="s">
        <v>1126</v>
      </c>
      <c r="E1969" s="378"/>
      <c r="F1969" s="380"/>
      <c r="G1969" s="130"/>
      <c r="H1969" s="130"/>
      <c r="I1969" s="130"/>
      <c r="J1969" s="128" t="str">
        <f t="shared" si="391"/>
        <v/>
      </c>
      <c r="K1969" s="129"/>
      <c r="L1969" s="347"/>
      <c r="M1969" s="139"/>
      <c r="N1969" s="209">
        <f t="shared" si="396"/>
        <v>0</v>
      </c>
      <c r="O1969" s="348">
        <f t="shared" si="393"/>
        <v>0</v>
      </c>
      <c r="P1969" s="129"/>
      <c r="Q1969" s="210"/>
      <c r="R1969" s="215"/>
      <c r="S1969" s="215"/>
      <c r="T1969" s="215"/>
      <c r="U1969" s="215"/>
      <c r="V1969" s="215"/>
      <c r="W1969" s="349"/>
      <c r="X1969" s="207">
        <f t="shared" si="392"/>
        <v>0</v>
      </c>
    </row>
    <row r="1970" spans="1:24" ht="18.600000000000001" hidden="1" thickBot="1">
      <c r="A1970" s="148">
        <v>130</v>
      </c>
      <c r="B1970" s="6"/>
      <c r="C1970" s="7">
        <v>1062</v>
      </c>
      <c r="D1970" s="9" t="s">
        <v>1127</v>
      </c>
      <c r="E1970" s="378"/>
      <c r="F1970" s="380"/>
      <c r="G1970" s="130"/>
      <c r="H1970" s="130"/>
      <c r="I1970" s="130"/>
      <c r="J1970" s="128" t="str">
        <f t="shared" si="391"/>
        <v/>
      </c>
      <c r="K1970" s="129"/>
      <c r="L1970" s="347"/>
      <c r="M1970" s="139"/>
      <c r="N1970" s="209">
        <f t="shared" si="396"/>
        <v>0</v>
      </c>
      <c r="O1970" s="348">
        <f t="shared" si="393"/>
        <v>0</v>
      </c>
      <c r="P1970" s="129"/>
      <c r="Q1970" s="347"/>
      <c r="R1970" s="139"/>
      <c r="S1970" s="355">
        <f>+IF(+(L1970+M1970)&gt;=I1970,+M1970,+(+I1970-L1970))</f>
        <v>0</v>
      </c>
      <c r="T1970" s="209">
        <f>Q1970+R1970-S1970</f>
        <v>0</v>
      </c>
      <c r="U1970" s="139"/>
      <c r="V1970" s="139"/>
      <c r="W1970" s="140"/>
      <c r="X1970" s="207">
        <f t="shared" si="392"/>
        <v>0</v>
      </c>
    </row>
    <row r="1971" spans="1:24" ht="18.600000000000001" hidden="1" thickBot="1">
      <c r="A1971" s="148">
        <v>135</v>
      </c>
      <c r="B1971" s="6"/>
      <c r="C1971" s="7">
        <v>1063</v>
      </c>
      <c r="D1971" s="9" t="s">
        <v>1128</v>
      </c>
      <c r="E1971" s="378"/>
      <c r="F1971" s="380"/>
      <c r="G1971" s="130"/>
      <c r="H1971" s="130"/>
      <c r="I1971" s="130"/>
      <c r="J1971" s="128" t="str">
        <f t="shared" si="391"/>
        <v/>
      </c>
      <c r="K1971" s="129"/>
      <c r="L1971" s="347"/>
      <c r="M1971" s="139"/>
      <c r="N1971" s="209">
        <f t="shared" si="396"/>
        <v>0</v>
      </c>
      <c r="O1971" s="348">
        <f t="shared" si="393"/>
        <v>0</v>
      </c>
      <c r="P1971" s="129"/>
      <c r="Q1971" s="210"/>
      <c r="R1971" s="215"/>
      <c r="S1971" s="215"/>
      <c r="T1971" s="215"/>
      <c r="U1971" s="215"/>
      <c r="V1971" s="215"/>
      <c r="W1971" s="349"/>
      <c r="X1971" s="207">
        <f t="shared" si="392"/>
        <v>0</v>
      </c>
    </row>
    <row r="1972" spans="1:24" ht="18.600000000000001" hidden="1" thickBot="1">
      <c r="A1972" s="148">
        <v>140</v>
      </c>
      <c r="B1972" s="6"/>
      <c r="C1972" s="44">
        <v>1069</v>
      </c>
      <c r="D1972" s="46" t="s">
        <v>1129</v>
      </c>
      <c r="E1972" s="378"/>
      <c r="F1972" s="380"/>
      <c r="G1972" s="130"/>
      <c r="H1972" s="130"/>
      <c r="I1972" s="130"/>
      <c r="J1972" s="128" t="str">
        <f t="shared" si="391"/>
        <v/>
      </c>
      <c r="K1972" s="129"/>
      <c r="L1972" s="347"/>
      <c r="M1972" s="139"/>
      <c r="N1972" s="209">
        <f t="shared" si="396"/>
        <v>0</v>
      </c>
      <c r="O1972" s="348">
        <f t="shared" si="393"/>
        <v>0</v>
      </c>
      <c r="P1972" s="129"/>
      <c r="Q1972" s="347"/>
      <c r="R1972" s="139"/>
      <c r="S1972" s="355">
        <f>+IF(+(L1972+M1972)&gt;=I1972,+M1972,+(+I1972-L1972))</f>
        <v>0</v>
      </c>
      <c r="T1972" s="209">
        <f>Q1972+R1972-S1972</f>
        <v>0</v>
      </c>
      <c r="U1972" s="139"/>
      <c r="V1972" s="139"/>
      <c r="W1972" s="140"/>
      <c r="X1972" s="207">
        <f t="shared" si="392"/>
        <v>0</v>
      </c>
    </row>
    <row r="1973" spans="1:24" ht="31.8" hidden="1" thickBot="1">
      <c r="A1973" s="148">
        <v>145</v>
      </c>
      <c r="B1973" s="11"/>
      <c r="C1973" s="7">
        <v>1091</v>
      </c>
      <c r="D1973" s="16" t="s">
        <v>1130</v>
      </c>
      <c r="E1973" s="378"/>
      <c r="F1973" s="380"/>
      <c r="G1973" s="130"/>
      <c r="H1973" s="130"/>
      <c r="I1973" s="130"/>
      <c r="J1973" s="128" t="str">
        <f t="shared" si="391"/>
        <v/>
      </c>
      <c r="K1973" s="129"/>
      <c r="L1973" s="347"/>
      <c r="M1973" s="139"/>
      <c r="N1973" s="209">
        <f t="shared" si="396"/>
        <v>0</v>
      </c>
      <c r="O1973" s="348">
        <f t="shared" si="393"/>
        <v>0</v>
      </c>
      <c r="P1973" s="129"/>
      <c r="Q1973" s="347"/>
      <c r="R1973" s="139"/>
      <c r="S1973" s="355">
        <f>+IF(+(L1973+M1973)&gt;=I1973,+M1973,+(+I1973-L1973))</f>
        <v>0</v>
      </c>
      <c r="T1973" s="209">
        <f>Q1973+R1973-S1973</f>
        <v>0</v>
      </c>
      <c r="U1973" s="139"/>
      <c r="V1973" s="139"/>
      <c r="W1973" s="140"/>
      <c r="X1973" s="207">
        <f t="shared" si="392"/>
        <v>0</v>
      </c>
    </row>
    <row r="1974" spans="1:24" ht="18.600000000000001" hidden="1" thickBot="1">
      <c r="A1974" s="148">
        <v>150</v>
      </c>
      <c r="B1974" s="6"/>
      <c r="C1974" s="7">
        <v>1092</v>
      </c>
      <c r="D1974" s="16" t="s">
        <v>1286</v>
      </c>
      <c r="E1974" s="378"/>
      <c r="F1974" s="380"/>
      <c r="G1974" s="130"/>
      <c r="H1974" s="130"/>
      <c r="I1974" s="130"/>
      <c r="J1974" s="128" t="str">
        <f t="shared" si="391"/>
        <v/>
      </c>
      <c r="K1974" s="129"/>
      <c r="L1974" s="347"/>
      <c r="M1974" s="139"/>
      <c r="N1974" s="209">
        <f t="shared" si="396"/>
        <v>0</v>
      </c>
      <c r="O1974" s="348">
        <f t="shared" si="393"/>
        <v>0</v>
      </c>
      <c r="P1974" s="129"/>
      <c r="Q1974" s="210"/>
      <c r="R1974" s="215"/>
      <c r="S1974" s="215"/>
      <c r="T1974" s="215"/>
      <c r="U1974" s="215"/>
      <c r="V1974" s="215"/>
      <c r="W1974" s="349"/>
      <c r="X1974" s="207">
        <f t="shared" si="392"/>
        <v>0</v>
      </c>
    </row>
    <row r="1975" spans="1:24" ht="18.600000000000001" hidden="1" thickBot="1">
      <c r="A1975" s="148">
        <v>155</v>
      </c>
      <c r="B1975" s="6"/>
      <c r="C1975" s="13">
        <v>1098</v>
      </c>
      <c r="D1975" s="17" t="s">
        <v>1131</v>
      </c>
      <c r="E1975" s="378"/>
      <c r="F1975" s="380"/>
      <c r="G1975" s="130"/>
      <c r="H1975" s="130"/>
      <c r="I1975" s="130"/>
      <c r="J1975" s="128" t="str">
        <f t="shared" si="391"/>
        <v/>
      </c>
      <c r="K1975" s="129"/>
      <c r="L1975" s="347"/>
      <c r="M1975" s="139"/>
      <c r="N1975" s="209">
        <f t="shared" si="396"/>
        <v>0</v>
      </c>
      <c r="O1975" s="348">
        <f t="shared" si="393"/>
        <v>0</v>
      </c>
      <c r="P1975" s="129"/>
      <c r="Q1975" s="347"/>
      <c r="R1975" s="139"/>
      <c r="S1975" s="355">
        <f>+IF(+(L1975+M1975)&gt;=I1975,+M1975,+(+I1975-L1975))</f>
        <v>0</v>
      </c>
      <c r="T1975" s="209">
        <f>Q1975+R1975-S1975</f>
        <v>0</v>
      </c>
      <c r="U1975" s="139"/>
      <c r="V1975" s="139"/>
      <c r="W1975" s="140"/>
      <c r="X1975" s="207">
        <f t="shared" si="392"/>
        <v>0</v>
      </c>
    </row>
    <row r="1976" spans="1:24" ht="18.600000000000001" hidden="1" thickBot="1">
      <c r="A1976" s="148">
        <v>160</v>
      </c>
      <c r="B1976" s="10">
        <v>1900</v>
      </c>
      <c r="C1976" s="734" t="s">
        <v>1137</v>
      </c>
      <c r="D1976" s="734"/>
      <c r="E1976" s="381">
        <f>SUM(E1977:E1979)</f>
        <v>0</v>
      </c>
      <c r="F1976" s="211">
        <f>SUM(F1977:F1979)</f>
        <v>0</v>
      </c>
      <c r="G1976" s="137">
        <f>SUM(G1977:G1979)</f>
        <v>0</v>
      </c>
      <c r="H1976" s="137">
        <f>SUM(H1977:H1979)</f>
        <v>0</v>
      </c>
      <c r="I1976" s="137">
        <f>SUM(I1977:I1979)</f>
        <v>0</v>
      </c>
      <c r="J1976" s="128" t="str">
        <f t="shared" si="391"/>
        <v/>
      </c>
      <c r="K1976" s="129"/>
      <c r="L1976" s="212">
        <f>SUM(L1977:L1979)</f>
        <v>0</v>
      </c>
      <c r="M1976" s="213">
        <f>SUM(M1977:M1979)</f>
        <v>0</v>
      </c>
      <c r="N1976" s="350">
        <f>SUM(N1977:N1979)</f>
        <v>0</v>
      </c>
      <c r="O1976" s="351">
        <f>SUM(O1977:O1979)</f>
        <v>0</v>
      </c>
      <c r="P1976" s="129"/>
      <c r="Q1976" s="214"/>
      <c r="R1976" s="225"/>
      <c r="S1976" s="225"/>
      <c r="T1976" s="225"/>
      <c r="U1976" s="225"/>
      <c r="V1976" s="225"/>
      <c r="W1976" s="352"/>
      <c r="X1976" s="207">
        <f>T1976-U1976-V1976-W1976</f>
        <v>0</v>
      </c>
    </row>
    <row r="1977" spans="1:24" ht="18.600000000000001" hidden="1" thickBot="1">
      <c r="A1977" s="148">
        <v>165</v>
      </c>
      <c r="B1977" s="6"/>
      <c r="C1977" s="15">
        <v>1901</v>
      </c>
      <c r="D1977" s="8" t="s">
        <v>1202</v>
      </c>
      <c r="E1977" s="378"/>
      <c r="F1977" s="380"/>
      <c r="G1977" s="130"/>
      <c r="H1977" s="130"/>
      <c r="I1977" s="130"/>
      <c r="J1977" s="128" t="str">
        <f t="shared" si="391"/>
        <v/>
      </c>
      <c r="K1977" s="129"/>
      <c r="L1977" s="347"/>
      <c r="M1977" s="139"/>
      <c r="N1977" s="209">
        <f>I1977</f>
        <v>0</v>
      </c>
      <c r="O1977" s="348">
        <f>L1977+M1977-N1977</f>
        <v>0</v>
      </c>
      <c r="P1977" s="129"/>
      <c r="Q1977" s="210"/>
      <c r="R1977" s="215"/>
      <c r="S1977" s="215"/>
      <c r="T1977" s="215"/>
      <c r="U1977" s="215"/>
      <c r="V1977" s="215"/>
      <c r="W1977" s="349"/>
      <c r="X1977" s="207">
        <f>T1977-U1977-V1977-W1977</f>
        <v>0</v>
      </c>
    </row>
    <row r="1978" spans="1:24" ht="18.600000000000001" hidden="1" thickBot="1">
      <c r="A1978" s="148">
        <v>175</v>
      </c>
      <c r="B1978" s="6"/>
      <c r="C1978" s="7">
        <v>1981</v>
      </c>
      <c r="D1978" s="9" t="s">
        <v>1203</v>
      </c>
      <c r="E1978" s="378"/>
      <c r="F1978" s="380"/>
      <c r="G1978" s="130"/>
      <c r="H1978" s="130"/>
      <c r="I1978" s="130"/>
      <c r="J1978" s="128" t="str">
        <f t="shared" si="391"/>
        <v/>
      </c>
      <c r="K1978" s="129"/>
      <c r="L1978" s="347"/>
      <c r="M1978" s="139"/>
      <c r="N1978" s="209">
        <f>I1978</f>
        <v>0</v>
      </c>
      <c r="O1978" s="348">
        <f>L1978+M1978-N1978</f>
        <v>0</v>
      </c>
      <c r="P1978" s="129"/>
      <c r="Q1978" s="210"/>
      <c r="R1978" s="215"/>
      <c r="S1978" s="215"/>
      <c r="T1978" s="215"/>
      <c r="U1978" s="215"/>
      <c r="V1978" s="215"/>
      <c r="W1978" s="349"/>
      <c r="X1978" s="207">
        <f>T1978-U1978-V1978-W1978</f>
        <v>0</v>
      </c>
    </row>
    <row r="1979" spans="1:24" ht="18.600000000000001" hidden="1" thickBot="1">
      <c r="A1979" s="148">
        <v>180</v>
      </c>
      <c r="B1979" s="6"/>
      <c r="C1979" s="13">
        <v>1991</v>
      </c>
      <c r="D1979" s="12" t="s">
        <v>1204</v>
      </c>
      <c r="E1979" s="378"/>
      <c r="F1979" s="380"/>
      <c r="G1979" s="130"/>
      <c r="H1979" s="130"/>
      <c r="I1979" s="130"/>
      <c r="J1979" s="128" t="str">
        <f t="shared" si="391"/>
        <v/>
      </c>
      <c r="K1979" s="129"/>
      <c r="L1979" s="347"/>
      <c r="M1979" s="139"/>
      <c r="N1979" s="209">
        <f>I1979</f>
        <v>0</v>
      </c>
      <c r="O1979" s="348">
        <f>L1979+M1979-N1979</f>
        <v>0</v>
      </c>
      <c r="P1979" s="129"/>
      <c r="Q1979" s="210"/>
      <c r="R1979" s="215"/>
      <c r="S1979" s="215"/>
      <c r="T1979" s="215"/>
      <c r="U1979" s="215"/>
      <c r="V1979" s="215"/>
      <c r="W1979" s="349"/>
      <c r="X1979" s="207">
        <f>T1979-U1979-V1979-W1979</f>
        <v>0</v>
      </c>
    </row>
    <row r="1980" spans="1:24" ht="18.600000000000001" hidden="1" thickBot="1">
      <c r="A1980" s="148">
        <v>185</v>
      </c>
      <c r="B1980" s="10">
        <v>2100</v>
      </c>
      <c r="C1980" s="734" t="s">
        <v>310</v>
      </c>
      <c r="D1980" s="734"/>
      <c r="E1980" s="381">
        <f>SUM(E1981:E1985)</f>
        <v>0</v>
      </c>
      <c r="F1980" s="211">
        <f>SUM(F1981:F1985)</f>
        <v>0</v>
      </c>
      <c r="G1980" s="137">
        <f>SUM(G1981:G1985)</f>
        <v>0</v>
      </c>
      <c r="H1980" s="137">
        <f>SUM(H1981:H1985)</f>
        <v>0</v>
      </c>
      <c r="I1980" s="137">
        <f>SUM(I1981:I1985)</f>
        <v>0</v>
      </c>
      <c r="J1980" s="128" t="str">
        <f t="shared" si="391"/>
        <v/>
      </c>
      <c r="K1980" s="129"/>
      <c r="L1980" s="212">
        <f>SUM(L1981:L1985)</f>
        <v>0</v>
      </c>
      <c r="M1980" s="213">
        <f>SUM(M1981:M1985)</f>
        <v>0</v>
      </c>
      <c r="N1980" s="350">
        <f>SUM(N1981:N1985)</f>
        <v>0</v>
      </c>
      <c r="O1980" s="351">
        <f>SUM(O1981:O1985)</f>
        <v>0</v>
      </c>
      <c r="P1980" s="129"/>
      <c r="Q1980" s="214"/>
      <c r="R1980" s="225"/>
      <c r="S1980" s="225"/>
      <c r="T1980" s="225"/>
      <c r="U1980" s="225"/>
      <c r="V1980" s="225"/>
      <c r="W1980" s="352"/>
      <c r="X1980" s="207">
        <f t="shared" si="392"/>
        <v>0</v>
      </c>
    </row>
    <row r="1981" spans="1:24" ht="18.600000000000001" hidden="1" thickBot="1">
      <c r="A1981" s="148">
        <v>190</v>
      </c>
      <c r="B1981" s="6"/>
      <c r="C1981" s="15">
        <v>2110</v>
      </c>
      <c r="D1981" s="18" t="s">
        <v>1132</v>
      </c>
      <c r="E1981" s="378"/>
      <c r="F1981" s="380"/>
      <c r="G1981" s="130"/>
      <c r="H1981" s="130"/>
      <c r="I1981" s="130"/>
      <c r="J1981" s="128" t="str">
        <f t="shared" si="391"/>
        <v/>
      </c>
      <c r="K1981" s="129"/>
      <c r="L1981" s="347"/>
      <c r="M1981" s="139"/>
      <c r="N1981" s="209">
        <f>I1981</f>
        <v>0</v>
      </c>
      <c r="O1981" s="348">
        <f t="shared" si="393"/>
        <v>0</v>
      </c>
      <c r="P1981" s="129"/>
      <c r="Q1981" s="210"/>
      <c r="R1981" s="215"/>
      <c r="S1981" s="215"/>
      <c r="T1981" s="215"/>
      <c r="U1981" s="215"/>
      <c r="V1981" s="215"/>
      <c r="W1981" s="349"/>
      <c r="X1981" s="207">
        <f t="shared" si="392"/>
        <v>0</v>
      </c>
    </row>
    <row r="1982" spans="1:24" ht="18.600000000000001" hidden="1" thickBot="1">
      <c r="A1982" s="148">
        <v>200</v>
      </c>
      <c r="B1982" s="47"/>
      <c r="C1982" s="7">
        <v>2120</v>
      </c>
      <c r="D1982" s="35" t="s">
        <v>1133</v>
      </c>
      <c r="E1982" s="378"/>
      <c r="F1982" s="380"/>
      <c r="G1982" s="130"/>
      <c r="H1982" s="130"/>
      <c r="I1982" s="130"/>
      <c r="J1982" s="128" t="str">
        <f t="shared" si="391"/>
        <v/>
      </c>
      <c r="K1982" s="129"/>
      <c r="L1982" s="347"/>
      <c r="M1982" s="139"/>
      <c r="N1982" s="209">
        <f>I1982</f>
        <v>0</v>
      </c>
      <c r="O1982" s="348">
        <f t="shared" si="393"/>
        <v>0</v>
      </c>
      <c r="P1982" s="129"/>
      <c r="Q1982" s="210"/>
      <c r="R1982" s="215"/>
      <c r="S1982" s="215"/>
      <c r="T1982" s="215"/>
      <c r="U1982" s="215"/>
      <c r="V1982" s="215"/>
      <c r="W1982" s="349"/>
      <c r="X1982" s="207">
        <f t="shared" si="392"/>
        <v>0</v>
      </c>
    </row>
    <row r="1983" spans="1:24" ht="18.600000000000001" hidden="1" thickBot="1">
      <c r="A1983" s="148">
        <v>200</v>
      </c>
      <c r="B1983" s="47"/>
      <c r="C1983" s="7">
        <v>2125</v>
      </c>
      <c r="D1983" s="29" t="s">
        <v>304</v>
      </c>
      <c r="E1983" s="378"/>
      <c r="F1983" s="380"/>
      <c r="G1983" s="130"/>
      <c r="H1983" s="130"/>
      <c r="I1983" s="130"/>
      <c r="J1983" s="128" t="str">
        <f t="shared" si="391"/>
        <v/>
      </c>
      <c r="K1983" s="129"/>
      <c r="L1983" s="347"/>
      <c r="M1983" s="139"/>
      <c r="N1983" s="209">
        <f>I1983</f>
        <v>0</v>
      </c>
      <c r="O1983" s="348">
        <f t="shared" si="393"/>
        <v>0</v>
      </c>
      <c r="P1983" s="129"/>
      <c r="Q1983" s="210"/>
      <c r="R1983" s="215"/>
      <c r="S1983" s="215"/>
      <c r="T1983" s="215"/>
      <c r="U1983" s="215"/>
      <c r="V1983" s="215"/>
      <c r="W1983" s="349"/>
      <c r="X1983" s="207">
        <f t="shared" si="392"/>
        <v>0</v>
      </c>
    </row>
    <row r="1984" spans="1:24" ht="18.600000000000001" hidden="1" thickBot="1">
      <c r="A1984" s="148">
        <v>205</v>
      </c>
      <c r="B1984" s="14"/>
      <c r="C1984" s="7">
        <v>2140</v>
      </c>
      <c r="D1984" s="35" t="s">
        <v>1135</v>
      </c>
      <c r="E1984" s="378"/>
      <c r="F1984" s="380"/>
      <c r="G1984" s="130"/>
      <c r="H1984" s="130"/>
      <c r="I1984" s="130"/>
      <c r="J1984" s="128" t="str">
        <f t="shared" si="391"/>
        <v/>
      </c>
      <c r="K1984" s="129"/>
      <c r="L1984" s="347"/>
      <c r="M1984" s="139"/>
      <c r="N1984" s="209">
        <f>I1984</f>
        <v>0</v>
      </c>
      <c r="O1984" s="348">
        <f t="shared" si="393"/>
        <v>0</v>
      </c>
      <c r="P1984" s="129"/>
      <c r="Q1984" s="210"/>
      <c r="R1984" s="215"/>
      <c r="S1984" s="215"/>
      <c r="T1984" s="215"/>
      <c r="U1984" s="215"/>
      <c r="V1984" s="215"/>
      <c r="W1984" s="349"/>
      <c r="X1984" s="207">
        <f t="shared" si="392"/>
        <v>0</v>
      </c>
    </row>
    <row r="1985" spans="1:24" ht="18.600000000000001" hidden="1" thickBot="1">
      <c r="A1985" s="148">
        <v>210</v>
      </c>
      <c r="B1985" s="6"/>
      <c r="C1985" s="13">
        <v>2190</v>
      </c>
      <c r="D1985" s="468" t="s">
        <v>1136</v>
      </c>
      <c r="E1985" s="378"/>
      <c r="F1985" s="380"/>
      <c r="G1985" s="130"/>
      <c r="H1985" s="130"/>
      <c r="I1985" s="130"/>
      <c r="J1985" s="128" t="str">
        <f t="shared" si="391"/>
        <v/>
      </c>
      <c r="K1985" s="129"/>
      <c r="L1985" s="347"/>
      <c r="M1985" s="139"/>
      <c r="N1985" s="209">
        <f>I1985</f>
        <v>0</v>
      </c>
      <c r="O1985" s="348">
        <f t="shared" si="393"/>
        <v>0</v>
      </c>
      <c r="P1985" s="129"/>
      <c r="Q1985" s="210"/>
      <c r="R1985" s="215"/>
      <c r="S1985" s="215"/>
      <c r="T1985" s="215"/>
      <c r="U1985" s="215"/>
      <c r="V1985" s="215"/>
      <c r="W1985" s="349"/>
      <c r="X1985" s="207">
        <f t="shared" si="392"/>
        <v>0</v>
      </c>
    </row>
    <row r="1986" spans="1:24" ht="18.600000000000001" hidden="1" thickBot="1">
      <c r="A1986" s="148">
        <v>215</v>
      </c>
      <c r="B1986" s="10">
        <v>2200</v>
      </c>
      <c r="C1986" s="734" t="s">
        <v>1137</v>
      </c>
      <c r="D1986" s="734"/>
      <c r="E1986" s="381">
        <f>SUM(E1987:E1988)</f>
        <v>0</v>
      </c>
      <c r="F1986" s="211">
        <f>SUM(F1987:F1988)</f>
        <v>0</v>
      </c>
      <c r="G1986" s="137">
        <f>SUM(G1987:G1988)</f>
        <v>0</v>
      </c>
      <c r="H1986" s="137">
        <f>SUM(H1987:H1988)</f>
        <v>0</v>
      </c>
      <c r="I1986" s="137">
        <f>SUM(I1987:I1988)</f>
        <v>0</v>
      </c>
      <c r="J1986" s="128" t="str">
        <f t="shared" si="391"/>
        <v/>
      </c>
      <c r="K1986" s="129"/>
      <c r="L1986" s="212">
        <f>SUM(L1987:L1988)</f>
        <v>0</v>
      </c>
      <c r="M1986" s="213">
        <f>SUM(M1987:M1988)</f>
        <v>0</v>
      </c>
      <c r="N1986" s="350">
        <f>SUM(N1987:N1988)</f>
        <v>0</v>
      </c>
      <c r="O1986" s="351">
        <f>SUM(O1987:O1988)</f>
        <v>0</v>
      </c>
      <c r="P1986" s="129"/>
      <c r="Q1986" s="214"/>
      <c r="R1986" s="225"/>
      <c r="S1986" s="225"/>
      <c r="T1986" s="225"/>
      <c r="U1986" s="225"/>
      <c r="V1986" s="225"/>
      <c r="W1986" s="352"/>
      <c r="X1986" s="207">
        <f t="shared" si="392"/>
        <v>0</v>
      </c>
    </row>
    <row r="1987" spans="1:24" ht="18.600000000000001" hidden="1" thickBot="1">
      <c r="A1987" s="147">
        <v>220</v>
      </c>
      <c r="B1987" s="6"/>
      <c r="C1987" s="7">
        <v>2221</v>
      </c>
      <c r="D1987" s="9" t="s">
        <v>694</v>
      </c>
      <c r="E1987" s="378"/>
      <c r="F1987" s="380"/>
      <c r="G1987" s="130"/>
      <c r="H1987" s="130"/>
      <c r="I1987" s="130"/>
      <c r="J1987" s="128" t="str">
        <f t="shared" si="391"/>
        <v/>
      </c>
      <c r="K1987" s="129"/>
      <c r="L1987" s="347"/>
      <c r="M1987" s="139"/>
      <c r="N1987" s="209">
        <f t="shared" ref="N1987:N1992" si="399">I1987</f>
        <v>0</v>
      </c>
      <c r="O1987" s="348">
        <f t="shared" ref="O1987:O1992" si="400">L1987+M1987-N1987</f>
        <v>0</v>
      </c>
      <c r="P1987" s="129"/>
      <c r="Q1987" s="210"/>
      <c r="R1987" s="215"/>
      <c r="S1987" s="215"/>
      <c r="T1987" s="215"/>
      <c r="U1987" s="215"/>
      <c r="V1987" s="215"/>
      <c r="W1987" s="349"/>
      <c r="X1987" s="207">
        <f t="shared" si="392"/>
        <v>0</v>
      </c>
    </row>
    <row r="1988" spans="1:24" ht="18.600000000000001" hidden="1" thickBot="1">
      <c r="A1988" s="148">
        <v>225</v>
      </c>
      <c r="B1988" s="6"/>
      <c r="C1988" s="13">
        <v>2224</v>
      </c>
      <c r="D1988" s="12" t="s">
        <v>1138</v>
      </c>
      <c r="E1988" s="378"/>
      <c r="F1988" s="380"/>
      <c r="G1988" s="130"/>
      <c r="H1988" s="130"/>
      <c r="I1988" s="130"/>
      <c r="J1988" s="128" t="str">
        <f t="shared" si="391"/>
        <v/>
      </c>
      <c r="K1988" s="129"/>
      <c r="L1988" s="347"/>
      <c r="M1988" s="139"/>
      <c r="N1988" s="209">
        <f t="shared" si="399"/>
        <v>0</v>
      </c>
      <c r="O1988" s="348">
        <f t="shared" si="400"/>
        <v>0</v>
      </c>
      <c r="P1988" s="129"/>
      <c r="Q1988" s="210"/>
      <c r="R1988" s="215"/>
      <c r="S1988" s="215"/>
      <c r="T1988" s="215"/>
      <c r="U1988" s="215"/>
      <c r="V1988" s="215"/>
      <c r="W1988" s="349"/>
      <c r="X1988" s="207">
        <f t="shared" si="392"/>
        <v>0</v>
      </c>
    </row>
    <row r="1989" spans="1:24" ht="18.600000000000001" hidden="1" thickBot="1">
      <c r="A1989" s="148">
        <v>230</v>
      </c>
      <c r="B1989" s="10">
        <v>2500</v>
      </c>
      <c r="C1989" s="737" t="s">
        <v>1139</v>
      </c>
      <c r="D1989" s="737"/>
      <c r="E1989" s="381"/>
      <c r="F1989" s="384"/>
      <c r="G1989" s="143"/>
      <c r="H1989" s="143"/>
      <c r="I1989" s="130"/>
      <c r="J1989" s="128" t="str">
        <f t="shared" si="391"/>
        <v/>
      </c>
      <c r="K1989" s="129"/>
      <c r="L1989" s="354"/>
      <c r="M1989" s="141"/>
      <c r="N1989" s="209">
        <f t="shared" si="399"/>
        <v>0</v>
      </c>
      <c r="O1989" s="348">
        <f t="shared" si="400"/>
        <v>0</v>
      </c>
      <c r="P1989" s="129"/>
      <c r="Q1989" s="214"/>
      <c r="R1989" s="225"/>
      <c r="S1989" s="215"/>
      <c r="T1989" s="215"/>
      <c r="U1989" s="225"/>
      <c r="V1989" s="215"/>
      <c r="W1989" s="349"/>
      <c r="X1989" s="207">
        <f t="shared" si="392"/>
        <v>0</v>
      </c>
    </row>
    <row r="1990" spans="1:24" ht="18.600000000000001" hidden="1" thickBot="1">
      <c r="A1990" s="148">
        <v>245</v>
      </c>
      <c r="B1990" s="10">
        <v>2600</v>
      </c>
      <c r="C1990" s="738" t="s">
        <v>1140</v>
      </c>
      <c r="D1990" s="741"/>
      <c r="E1990" s="381"/>
      <c r="F1990" s="384"/>
      <c r="G1990" s="143"/>
      <c r="H1990" s="143"/>
      <c r="I1990" s="130"/>
      <c r="J1990" s="128" t="str">
        <f t="shared" si="391"/>
        <v/>
      </c>
      <c r="K1990" s="129"/>
      <c r="L1990" s="354"/>
      <c r="M1990" s="141"/>
      <c r="N1990" s="209">
        <f t="shared" si="399"/>
        <v>0</v>
      </c>
      <c r="O1990" s="348">
        <f t="shared" si="400"/>
        <v>0</v>
      </c>
      <c r="P1990" s="129"/>
      <c r="Q1990" s="214"/>
      <c r="R1990" s="225"/>
      <c r="S1990" s="215"/>
      <c r="T1990" s="215"/>
      <c r="U1990" s="225"/>
      <c r="V1990" s="215"/>
      <c r="W1990" s="349"/>
      <c r="X1990" s="207">
        <f t="shared" si="392"/>
        <v>0</v>
      </c>
    </row>
    <row r="1991" spans="1:24" ht="18.600000000000001" hidden="1" thickBot="1">
      <c r="A1991" s="147">
        <v>220</v>
      </c>
      <c r="B1991" s="10">
        <v>2700</v>
      </c>
      <c r="C1991" s="738" t="s">
        <v>1141</v>
      </c>
      <c r="D1991" s="741"/>
      <c r="E1991" s="381"/>
      <c r="F1991" s="384"/>
      <c r="G1991" s="143"/>
      <c r="H1991" s="143"/>
      <c r="I1991" s="130"/>
      <c r="J1991" s="128" t="str">
        <f t="shared" si="391"/>
        <v/>
      </c>
      <c r="K1991" s="129"/>
      <c r="L1991" s="354"/>
      <c r="M1991" s="141"/>
      <c r="N1991" s="209">
        <f t="shared" si="399"/>
        <v>0</v>
      </c>
      <c r="O1991" s="348">
        <f t="shared" si="400"/>
        <v>0</v>
      </c>
      <c r="P1991" s="129"/>
      <c r="Q1991" s="214"/>
      <c r="R1991" s="225"/>
      <c r="S1991" s="215"/>
      <c r="T1991" s="215"/>
      <c r="U1991" s="225"/>
      <c r="V1991" s="215"/>
      <c r="W1991" s="349"/>
      <c r="X1991" s="207">
        <f t="shared" si="392"/>
        <v>0</v>
      </c>
    </row>
    <row r="1992" spans="1:24" ht="18.600000000000001" hidden="1" thickBot="1">
      <c r="A1992" s="148">
        <v>225</v>
      </c>
      <c r="B1992" s="10">
        <v>2800</v>
      </c>
      <c r="C1992" s="738" t="s">
        <v>1142</v>
      </c>
      <c r="D1992" s="741"/>
      <c r="E1992" s="381"/>
      <c r="F1992" s="384"/>
      <c r="G1992" s="143"/>
      <c r="H1992" s="143"/>
      <c r="I1992" s="130"/>
      <c r="J1992" s="128" t="str">
        <f t="shared" si="391"/>
        <v/>
      </c>
      <c r="K1992" s="129"/>
      <c r="L1992" s="354"/>
      <c r="M1992" s="141"/>
      <c r="N1992" s="209">
        <f t="shared" si="399"/>
        <v>0</v>
      </c>
      <c r="O1992" s="348">
        <f t="shared" si="400"/>
        <v>0</v>
      </c>
      <c r="P1992" s="129"/>
      <c r="Q1992" s="214"/>
      <c r="R1992" s="225"/>
      <c r="S1992" s="215"/>
      <c r="T1992" s="215"/>
      <c r="U1992" s="225"/>
      <c r="V1992" s="215"/>
      <c r="W1992" s="349"/>
      <c r="X1992" s="207">
        <f t="shared" si="392"/>
        <v>0</v>
      </c>
    </row>
    <row r="1993" spans="1:24" ht="18.600000000000001" hidden="1" thickBot="1">
      <c r="A1993" s="148">
        <v>230</v>
      </c>
      <c r="B1993" s="10">
        <v>2900</v>
      </c>
      <c r="C1993" s="730" t="s">
        <v>1143</v>
      </c>
      <c r="D1993" s="736"/>
      <c r="E1993" s="381">
        <f>SUM(E1994:E1999)</f>
        <v>0</v>
      </c>
      <c r="F1993" s="211">
        <f>SUM(F1994:F1999)</f>
        <v>0</v>
      </c>
      <c r="G1993" s="137">
        <f>SUM(G1994:G1999)</f>
        <v>0</v>
      </c>
      <c r="H1993" s="137">
        <f>SUM(H1994:H1999)</f>
        <v>0</v>
      </c>
      <c r="I1993" s="137">
        <f>SUM(I1994:I1999)</f>
        <v>0</v>
      </c>
      <c r="J1993" s="128" t="str">
        <f t="shared" si="391"/>
        <v/>
      </c>
      <c r="K1993" s="129"/>
      <c r="L1993" s="212">
        <f>SUM(L1994:L1999)</f>
        <v>0</v>
      </c>
      <c r="M1993" s="213">
        <f>SUM(M1994:M1999)</f>
        <v>0</v>
      </c>
      <c r="N1993" s="350">
        <f>SUM(N1994:N1999)</f>
        <v>0</v>
      </c>
      <c r="O1993" s="351">
        <f>SUM(O1994:O1999)</f>
        <v>0</v>
      </c>
      <c r="P1993" s="129"/>
      <c r="Q1993" s="214"/>
      <c r="R1993" s="225"/>
      <c r="S1993" s="225"/>
      <c r="T1993" s="225"/>
      <c r="U1993" s="225"/>
      <c r="V1993" s="225"/>
      <c r="W1993" s="352"/>
      <c r="X1993" s="207">
        <f t="shared" si="392"/>
        <v>0</v>
      </c>
    </row>
    <row r="1994" spans="1:24" ht="18.600000000000001" hidden="1" thickBot="1">
      <c r="A1994" s="148">
        <v>235</v>
      </c>
      <c r="B1994" s="48"/>
      <c r="C1994" s="15">
        <v>2920</v>
      </c>
      <c r="D1994" s="218" t="s">
        <v>1144</v>
      </c>
      <c r="E1994" s="378"/>
      <c r="F1994" s="380"/>
      <c r="G1994" s="130"/>
      <c r="H1994" s="130"/>
      <c r="I1994" s="130"/>
      <c r="J1994" s="128" t="str">
        <f t="shared" si="391"/>
        <v/>
      </c>
      <c r="K1994" s="129"/>
      <c r="L1994" s="347"/>
      <c r="M1994" s="139"/>
      <c r="N1994" s="209">
        <f t="shared" ref="N1994:N1999" si="401">I1994</f>
        <v>0</v>
      </c>
      <c r="O1994" s="348">
        <f t="shared" ref="O1994:O1999" si="402">L1994+M1994-N1994</f>
        <v>0</v>
      </c>
      <c r="P1994" s="129"/>
      <c r="Q1994" s="210"/>
      <c r="R1994" s="215"/>
      <c r="S1994" s="215"/>
      <c r="T1994" s="215"/>
      <c r="U1994" s="215"/>
      <c r="V1994" s="215"/>
      <c r="W1994" s="349"/>
      <c r="X1994" s="207">
        <f t="shared" si="392"/>
        <v>0</v>
      </c>
    </row>
    <row r="1995" spans="1:24" ht="36" hidden="1" customHeight="1" thickBot="1">
      <c r="A1995" s="148">
        <v>240</v>
      </c>
      <c r="B1995" s="48"/>
      <c r="C1995" s="44">
        <v>2969</v>
      </c>
      <c r="D1995" s="219" t="s">
        <v>1145</v>
      </c>
      <c r="E1995" s="378"/>
      <c r="F1995" s="380"/>
      <c r="G1995" s="130"/>
      <c r="H1995" s="130"/>
      <c r="I1995" s="130"/>
      <c r="J1995" s="128" t="str">
        <f t="shared" si="391"/>
        <v/>
      </c>
      <c r="K1995" s="129"/>
      <c r="L1995" s="347"/>
      <c r="M1995" s="139"/>
      <c r="N1995" s="209">
        <f t="shared" si="401"/>
        <v>0</v>
      </c>
      <c r="O1995" s="348">
        <f t="shared" si="402"/>
        <v>0</v>
      </c>
      <c r="P1995" s="129"/>
      <c r="Q1995" s="210"/>
      <c r="R1995" s="215"/>
      <c r="S1995" s="215"/>
      <c r="T1995" s="215"/>
      <c r="U1995" s="215"/>
      <c r="V1995" s="215"/>
      <c r="W1995" s="349"/>
      <c r="X1995" s="207">
        <f t="shared" si="392"/>
        <v>0</v>
      </c>
    </row>
    <row r="1996" spans="1:24" ht="33" hidden="1" thickBot="1">
      <c r="A1996" s="148">
        <v>245</v>
      </c>
      <c r="B1996" s="48"/>
      <c r="C1996" s="44">
        <v>2970</v>
      </c>
      <c r="D1996" s="219" t="s">
        <v>1146</v>
      </c>
      <c r="E1996" s="378"/>
      <c r="F1996" s="380"/>
      <c r="G1996" s="130"/>
      <c r="H1996" s="130"/>
      <c r="I1996" s="130"/>
      <c r="J1996" s="128" t="str">
        <f t="shared" si="391"/>
        <v/>
      </c>
      <c r="K1996" s="129"/>
      <c r="L1996" s="347"/>
      <c r="M1996" s="139"/>
      <c r="N1996" s="209">
        <f t="shared" si="401"/>
        <v>0</v>
      </c>
      <c r="O1996" s="348">
        <f t="shared" si="402"/>
        <v>0</v>
      </c>
      <c r="P1996" s="129"/>
      <c r="Q1996" s="210"/>
      <c r="R1996" s="215"/>
      <c r="S1996" s="215"/>
      <c r="T1996" s="215"/>
      <c r="U1996" s="215"/>
      <c r="V1996" s="215"/>
      <c r="W1996" s="349"/>
      <c r="X1996" s="207">
        <f t="shared" si="392"/>
        <v>0</v>
      </c>
    </row>
    <row r="1997" spans="1:24" ht="18.600000000000001" hidden="1" thickBot="1">
      <c r="A1997" s="147">
        <v>250</v>
      </c>
      <c r="B1997" s="48"/>
      <c r="C1997" s="42">
        <v>2989</v>
      </c>
      <c r="D1997" s="220" t="s">
        <v>1147</v>
      </c>
      <c r="E1997" s="378"/>
      <c r="F1997" s="380"/>
      <c r="G1997" s="130"/>
      <c r="H1997" s="130"/>
      <c r="I1997" s="130"/>
      <c r="J1997" s="128" t="str">
        <f t="shared" si="391"/>
        <v/>
      </c>
      <c r="K1997" s="129"/>
      <c r="L1997" s="347"/>
      <c r="M1997" s="139"/>
      <c r="N1997" s="209">
        <f t="shared" si="401"/>
        <v>0</v>
      </c>
      <c r="O1997" s="348">
        <f t="shared" si="402"/>
        <v>0</v>
      </c>
      <c r="P1997" s="129"/>
      <c r="Q1997" s="210"/>
      <c r="R1997" s="215"/>
      <c r="S1997" s="215"/>
      <c r="T1997" s="215"/>
      <c r="U1997" s="215"/>
      <c r="V1997" s="215"/>
      <c r="W1997" s="349"/>
      <c r="X1997" s="207">
        <f t="shared" si="392"/>
        <v>0</v>
      </c>
    </row>
    <row r="1998" spans="1:24" ht="18.600000000000001" hidden="1" thickBot="1">
      <c r="A1998" s="148">
        <v>255</v>
      </c>
      <c r="B1998" s="6"/>
      <c r="C1998" s="7">
        <v>2991</v>
      </c>
      <c r="D1998" s="221" t="s">
        <v>1148</v>
      </c>
      <c r="E1998" s="378"/>
      <c r="F1998" s="380"/>
      <c r="G1998" s="130"/>
      <c r="H1998" s="130"/>
      <c r="I1998" s="130"/>
      <c r="J1998" s="128" t="str">
        <f t="shared" si="391"/>
        <v/>
      </c>
      <c r="K1998" s="129"/>
      <c r="L1998" s="347"/>
      <c r="M1998" s="139"/>
      <c r="N1998" s="209">
        <f t="shared" si="401"/>
        <v>0</v>
      </c>
      <c r="O1998" s="348">
        <f t="shared" si="402"/>
        <v>0</v>
      </c>
      <c r="P1998" s="129"/>
      <c r="Q1998" s="210"/>
      <c r="R1998" s="215"/>
      <c r="S1998" s="215"/>
      <c r="T1998" s="215"/>
      <c r="U1998" s="215"/>
      <c r="V1998" s="215"/>
      <c r="W1998" s="349"/>
      <c r="X1998" s="207">
        <f t="shared" si="392"/>
        <v>0</v>
      </c>
    </row>
    <row r="1999" spans="1:24" ht="18.600000000000001" hidden="1" thickBot="1">
      <c r="A1999" s="148">
        <v>265</v>
      </c>
      <c r="B1999" s="6"/>
      <c r="C1999" s="13">
        <v>2992</v>
      </c>
      <c r="D1999" s="26" t="s">
        <v>1149</v>
      </c>
      <c r="E1999" s="378"/>
      <c r="F1999" s="380"/>
      <c r="G1999" s="130"/>
      <c r="H1999" s="130"/>
      <c r="I1999" s="130"/>
      <c r="J1999" s="128" t="str">
        <f t="shared" si="391"/>
        <v/>
      </c>
      <c r="K1999" s="129"/>
      <c r="L1999" s="347"/>
      <c r="M1999" s="139"/>
      <c r="N1999" s="209">
        <f t="shared" si="401"/>
        <v>0</v>
      </c>
      <c r="O1999" s="348">
        <f t="shared" si="402"/>
        <v>0</v>
      </c>
      <c r="P1999" s="129"/>
      <c r="Q1999" s="210"/>
      <c r="R1999" s="215"/>
      <c r="S1999" s="215"/>
      <c r="T1999" s="215"/>
      <c r="U1999" s="215"/>
      <c r="V1999" s="215"/>
      <c r="W1999" s="349"/>
      <c r="X1999" s="207">
        <f t="shared" si="392"/>
        <v>0</v>
      </c>
    </row>
    <row r="2000" spans="1:24" ht="18.600000000000001" hidden="1" thickBot="1">
      <c r="A2000" s="147">
        <v>270</v>
      </c>
      <c r="B2000" s="10">
        <v>3300</v>
      </c>
      <c r="C2000" s="730" t="s">
        <v>1150</v>
      </c>
      <c r="D2000" s="730"/>
      <c r="E2000" s="381">
        <f>SUM(E2001:E2006)</f>
        <v>0</v>
      </c>
      <c r="F2000" s="211">
        <f>SUM(F2001:F2006)</f>
        <v>0</v>
      </c>
      <c r="G2000" s="137">
        <f>SUM(G2001:G2006)</f>
        <v>0</v>
      </c>
      <c r="H2000" s="137">
        <f>SUM(H2001:H2006)</f>
        <v>0</v>
      </c>
      <c r="I2000" s="137">
        <f>SUM(I2001:I2006)</f>
        <v>0</v>
      </c>
      <c r="J2000" s="128" t="str">
        <f t="shared" si="391"/>
        <v/>
      </c>
      <c r="K2000" s="129"/>
      <c r="L2000" s="214"/>
      <c r="M2000" s="225"/>
      <c r="N2000" s="225"/>
      <c r="O2000" s="352"/>
      <c r="P2000" s="129"/>
      <c r="Q2000" s="214"/>
      <c r="R2000" s="225"/>
      <c r="S2000" s="225"/>
      <c r="T2000" s="225"/>
      <c r="U2000" s="225"/>
      <c r="V2000" s="225"/>
      <c r="W2000" s="352"/>
      <c r="X2000" s="207">
        <f t="shared" si="392"/>
        <v>0</v>
      </c>
    </row>
    <row r="2001" spans="1:24" ht="18.600000000000001" hidden="1" thickBot="1">
      <c r="A2001" s="147">
        <v>290</v>
      </c>
      <c r="B2001" s="14"/>
      <c r="C2001" s="15">
        <v>3301</v>
      </c>
      <c r="D2001" s="398" t="s">
        <v>1151</v>
      </c>
      <c r="E2001" s="378"/>
      <c r="F2001" s="380"/>
      <c r="G2001" s="130"/>
      <c r="H2001" s="130"/>
      <c r="I2001" s="130"/>
      <c r="J2001" s="128" t="str">
        <f t="shared" si="391"/>
        <v/>
      </c>
      <c r="K2001" s="129"/>
      <c r="L2001" s="210"/>
      <c r="M2001" s="215"/>
      <c r="N2001" s="215"/>
      <c r="O2001" s="349"/>
      <c r="P2001" s="129"/>
      <c r="Q2001" s="210"/>
      <c r="R2001" s="215"/>
      <c r="S2001" s="215"/>
      <c r="T2001" s="215"/>
      <c r="U2001" s="215"/>
      <c r="V2001" s="215"/>
      <c r="W2001" s="349"/>
      <c r="X2001" s="207">
        <f t="shared" si="392"/>
        <v>0</v>
      </c>
    </row>
    <row r="2002" spans="1:24" ht="18.600000000000001" hidden="1" thickBot="1">
      <c r="A2002" s="216">
        <v>320</v>
      </c>
      <c r="B2002" s="14"/>
      <c r="C2002" s="44">
        <v>3302</v>
      </c>
      <c r="D2002" s="399" t="s">
        <v>305</v>
      </c>
      <c r="E2002" s="378"/>
      <c r="F2002" s="380"/>
      <c r="G2002" s="130"/>
      <c r="H2002" s="130"/>
      <c r="I2002" s="130"/>
      <c r="J2002" s="128" t="str">
        <f t="shared" si="391"/>
        <v/>
      </c>
      <c r="K2002" s="129"/>
      <c r="L2002" s="210"/>
      <c r="M2002" s="215"/>
      <c r="N2002" s="215"/>
      <c r="O2002" s="349"/>
      <c r="P2002" s="129"/>
      <c r="Q2002" s="210"/>
      <c r="R2002" s="215"/>
      <c r="S2002" s="215"/>
      <c r="T2002" s="215"/>
      <c r="U2002" s="215"/>
      <c r="V2002" s="215"/>
      <c r="W2002" s="349"/>
      <c r="X2002" s="207">
        <f t="shared" si="392"/>
        <v>0</v>
      </c>
    </row>
    <row r="2003" spans="1:24" ht="18.600000000000001" hidden="1" thickBot="1">
      <c r="A2003" s="147">
        <v>330</v>
      </c>
      <c r="B2003" s="14"/>
      <c r="C2003" s="44">
        <v>3303</v>
      </c>
      <c r="D2003" s="399" t="s">
        <v>1153</v>
      </c>
      <c r="E2003" s="378"/>
      <c r="F2003" s="380"/>
      <c r="G2003" s="130"/>
      <c r="H2003" s="130"/>
      <c r="I2003" s="130"/>
      <c r="J2003" s="128" t="str">
        <f t="shared" si="391"/>
        <v/>
      </c>
      <c r="K2003" s="129"/>
      <c r="L2003" s="210"/>
      <c r="M2003" s="215"/>
      <c r="N2003" s="215"/>
      <c r="O2003" s="349"/>
      <c r="P2003" s="129"/>
      <c r="Q2003" s="210"/>
      <c r="R2003" s="215"/>
      <c r="S2003" s="215"/>
      <c r="T2003" s="215"/>
      <c r="U2003" s="215"/>
      <c r="V2003" s="215"/>
      <c r="W2003" s="349"/>
      <c r="X2003" s="207">
        <f t="shared" si="392"/>
        <v>0</v>
      </c>
    </row>
    <row r="2004" spans="1:24" ht="18.600000000000001" hidden="1" thickBot="1">
      <c r="A2004" s="147">
        <v>350</v>
      </c>
      <c r="B2004" s="14"/>
      <c r="C2004" s="42">
        <v>3304</v>
      </c>
      <c r="D2004" s="400" t="s">
        <v>1154</v>
      </c>
      <c r="E2004" s="378"/>
      <c r="F2004" s="380"/>
      <c r="G2004" s="130"/>
      <c r="H2004" s="130"/>
      <c r="I2004" s="130"/>
      <c r="J2004" s="128" t="str">
        <f t="shared" si="391"/>
        <v/>
      </c>
      <c r="K2004" s="129"/>
      <c r="L2004" s="210"/>
      <c r="M2004" s="215"/>
      <c r="N2004" s="215"/>
      <c r="O2004" s="349"/>
      <c r="P2004" s="129"/>
      <c r="Q2004" s="210"/>
      <c r="R2004" s="215"/>
      <c r="S2004" s="215"/>
      <c r="T2004" s="215"/>
      <c r="U2004" s="215"/>
      <c r="V2004" s="215"/>
      <c r="W2004" s="349"/>
      <c r="X2004" s="207">
        <f t="shared" si="392"/>
        <v>0</v>
      </c>
    </row>
    <row r="2005" spans="1:24" ht="18.600000000000001" hidden="1" thickBot="1">
      <c r="A2005" s="148">
        <v>355</v>
      </c>
      <c r="B2005" s="14"/>
      <c r="C2005" s="13">
        <v>3305</v>
      </c>
      <c r="D2005" s="401" t="s">
        <v>1155</v>
      </c>
      <c r="E2005" s="378"/>
      <c r="F2005" s="380"/>
      <c r="G2005" s="130"/>
      <c r="H2005" s="130"/>
      <c r="I2005" s="130"/>
      <c r="J2005" s="128" t="str">
        <f t="shared" si="391"/>
        <v/>
      </c>
      <c r="K2005" s="129"/>
      <c r="L2005" s="210"/>
      <c r="M2005" s="215"/>
      <c r="N2005" s="215"/>
      <c r="O2005" s="349"/>
      <c r="P2005" s="129"/>
      <c r="Q2005" s="210"/>
      <c r="R2005" s="215"/>
      <c r="S2005" s="215"/>
      <c r="T2005" s="215"/>
      <c r="U2005" s="215"/>
      <c r="V2005" s="215"/>
      <c r="W2005" s="349"/>
      <c r="X2005" s="207">
        <f t="shared" si="392"/>
        <v>0</v>
      </c>
    </row>
    <row r="2006" spans="1:24" ht="18.600000000000001" hidden="1" thickBot="1">
      <c r="A2006" s="148">
        <v>375</v>
      </c>
      <c r="B2006" s="14"/>
      <c r="C2006" s="13">
        <v>3306</v>
      </c>
      <c r="D2006" s="401" t="s">
        <v>1156</v>
      </c>
      <c r="E2006" s="378"/>
      <c r="F2006" s="380"/>
      <c r="G2006" s="130"/>
      <c r="H2006" s="130"/>
      <c r="I2006" s="130"/>
      <c r="J2006" s="128" t="str">
        <f t="shared" ref="J2006:J2054" si="403">(IF($E2006&lt;&gt;0,$J$2,IF($I2006&lt;&gt;0,$J$2,"")))</f>
        <v/>
      </c>
      <c r="K2006" s="129"/>
      <c r="L2006" s="210"/>
      <c r="M2006" s="215"/>
      <c r="N2006" s="215"/>
      <c r="O2006" s="349"/>
      <c r="P2006" s="129"/>
      <c r="Q2006" s="210"/>
      <c r="R2006" s="215"/>
      <c r="S2006" s="215"/>
      <c r="T2006" s="215"/>
      <c r="U2006" s="215"/>
      <c r="V2006" s="215"/>
      <c r="W2006" s="349"/>
      <c r="X2006" s="207">
        <f t="shared" si="392"/>
        <v>0</v>
      </c>
    </row>
    <row r="2007" spans="1:24" ht="18.600000000000001" hidden="1" thickBot="1">
      <c r="A2007" s="148">
        <v>380</v>
      </c>
      <c r="B2007" s="10">
        <v>3900</v>
      </c>
      <c r="C2007" s="737" t="s">
        <v>1157</v>
      </c>
      <c r="D2007" s="742"/>
      <c r="E2007" s="381"/>
      <c r="F2007" s="384"/>
      <c r="G2007" s="143"/>
      <c r="H2007" s="143"/>
      <c r="I2007" s="130"/>
      <c r="J2007" s="128" t="str">
        <f t="shared" si="403"/>
        <v/>
      </c>
      <c r="K2007" s="129"/>
      <c r="L2007" s="354"/>
      <c r="M2007" s="141"/>
      <c r="N2007" s="213">
        <f t="shared" ref="N2007:N2050" si="404">I2007</f>
        <v>0</v>
      </c>
      <c r="O2007" s="348">
        <f>L2007+M2007-N2007</f>
        <v>0</v>
      </c>
      <c r="P2007" s="129"/>
      <c r="Q2007" s="354"/>
      <c r="R2007" s="141"/>
      <c r="S2007" s="355">
        <f>+IF(+(L2007+M2007)&gt;=I2007,+M2007,+(+I2007-L2007))</f>
        <v>0</v>
      </c>
      <c r="T2007" s="209">
        <f>Q2007+R2007-S2007</f>
        <v>0</v>
      </c>
      <c r="U2007" s="141"/>
      <c r="V2007" s="141"/>
      <c r="W2007" s="140"/>
      <c r="X2007" s="207">
        <f t="shared" ref="X2007:X2050" si="405">T2007-U2007-V2007-W2007</f>
        <v>0</v>
      </c>
    </row>
    <row r="2008" spans="1:24" ht="18.600000000000001" hidden="1" thickBot="1">
      <c r="A2008" s="148">
        <v>385</v>
      </c>
      <c r="B2008" s="10">
        <v>4000</v>
      </c>
      <c r="C2008" s="735" t="s">
        <v>1158</v>
      </c>
      <c r="D2008" s="735"/>
      <c r="E2008" s="381"/>
      <c r="F2008" s="384"/>
      <c r="G2008" s="143"/>
      <c r="H2008" s="143"/>
      <c r="I2008" s="130"/>
      <c r="J2008" s="128" t="str">
        <f t="shared" si="403"/>
        <v/>
      </c>
      <c r="K2008" s="129"/>
      <c r="L2008" s="354"/>
      <c r="M2008" s="141"/>
      <c r="N2008" s="213">
        <f t="shared" si="404"/>
        <v>0</v>
      </c>
      <c r="O2008" s="348">
        <f>L2008+M2008-N2008</f>
        <v>0</v>
      </c>
      <c r="P2008" s="129"/>
      <c r="Q2008" s="214"/>
      <c r="R2008" s="225"/>
      <c r="S2008" s="225"/>
      <c r="T2008" s="215"/>
      <c r="U2008" s="225"/>
      <c r="V2008" s="225"/>
      <c r="W2008" s="349"/>
      <c r="X2008" s="207">
        <f t="shared" si="405"/>
        <v>0</v>
      </c>
    </row>
    <row r="2009" spans="1:24" ht="18.600000000000001" hidden="1" thickBot="1">
      <c r="A2009" s="148">
        <v>390</v>
      </c>
      <c r="B2009" s="10">
        <v>4100</v>
      </c>
      <c r="C2009" s="735" t="s">
        <v>1159</v>
      </c>
      <c r="D2009" s="735"/>
      <c r="E2009" s="381"/>
      <c r="F2009" s="384"/>
      <c r="G2009" s="143"/>
      <c r="H2009" s="143"/>
      <c r="I2009" s="130"/>
      <c r="J2009" s="128" t="str">
        <f t="shared" si="403"/>
        <v/>
      </c>
      <c r="K2009" s="129"/>
      <c r="L2009" s="214"/>
      <c r="M2009" s="225"/>
      <c r="N2009" s="225"/>
      <c r="O2009" s="352"/>
      <c r="P2009" s="129"/>
      <c r="Q2009" s="214"/>
      <c r="R2009" s="225"/>
      <c r="S2009" s="225"/>
      <c r="T2009" s="225"/>
      <c r="U2009" s="225"/>
      <c r="V2009" s="225"/>
      <c r="W2009" s="352"/>
      <c r="X2009" s="207">
        <f t="shared" si="405"/>
        <v>0</v>
      </c>
    </row>
    <row r="2010" spans="1:24" ht="18.600000000000001" hidden="1" thickBot="1">
      <c r="A2010" s="148">
        <v>395</v>
      </c>
      <c r="B2010" s="10">
        <v>4200</v>
      </c>
      <c r="C2010" s="730" t="s">
        <v>1160</v>
      </c>
      <c r="D2010" s="736"/>
      <c r="E2010" s="381">
        <f>SUM(E2011:E2016)</f>
        <v>0</v>
      </c>
      <c r="F2010" s="211">
        <f>SUM(F2011:F2016)</f>
        <v>0</v>
      </c>
      <c r="G2010" s="137">
        <f>SUM(G2011:G2016)</f>
        <v>0</v>
      </c>
      <c r="H2010" s="137">
        <f>SUM(H2011:H2016)</f>
        <v>0</v>
      </c>
      <c r="I2010" s="137">
        <f>SUM(I2011:I2016)</f>
        <v>0</v>
      </c>
      <c r="J2010" s="128" t="str">
        <f t="shared" si="403"/>
        <v/>
      </c>
      <c r="K2010" s="129"/>
      <c r="L2010" s="212">
        <f>SUM(L2011:L2016)</f>
        <v>0</v>
      </c>
      <c r="M2010" s="213">
        <f>SUM(M2011:M2016)</f>
        <v>0</v>
      </c>
      <c r="N2010" s="350">
        <f>SUM(N2011:N2016)</f>
        <v>0</v>
      </c>
      <c r="O2010" s="351">
        <f>SUM(O2011:O2016)</f>
        <v>0</v>
      </c>
      <c r="P2010" s="129"/>
      <c r="Q2010" s="212">
        <f t="shared" ref="Q2010:W2010" si="406">SUM(Q2011:Q2016)</f>
        <v>0</v>
      </c>
      <c r="R2010" s="213">
        <f t="shared" si="406"/>
        <v>0</v>
      </c>
      <c r="S2010" s="213">
        <f t="shared" si="406"/>
        <v>0</v>
      </c>
      <c r="T2010" s="213">
        <f t="shared" si="406"/>
        <v>0</v>
      </c>
      <c r="U2010" s="213">
        <f t="shared" si="406"/>
        <v>0</v>
      </c>
      <c r="V2010" s="213">
        <f t="shared" si="406"/>
        <v>0</v>
      </c>
      <c r="W2010" s="351">
        <f t="shared" si="406"/>
        <v>0</v>
      </c>
      <c r="X2010" s="207">
        <f t="shared" si="405"/>
        <v>0</v>
      </c>
    </row>
    <row r="2011" spans="1:24" ht="18.600000000000001" hidden="1" thickBot="1">
      <c r="A2011" s="142">
        <v>397</v>
      </c>
      <c r="B2011" s="49"/>
      <c r="C2011" s="15">
        <v>4201</v>
      </c>
      <c r="D2011" s="8" t="s">
        <v>1161</v>
      </c>
      <c r="E2011" s="378"/>
      <c r="F2011" s="380"/>
      <c r="G2011" s="130"/>
      <c r="H2011" s="130"/>
      <c r="I2011" s="130"/>
      <c r="J2011" s="128" t="str">
        <f t="shared" si="403"/>
        <v/>
      </c>
      <c r="K2011" s="129"/>
      <c r="L2011" s="347"/>
      <c r="M2011" s="139"/>
      <c r="N2011" s="209">
        <f t="shared" si="404"/>
        <v>0</v>
      </c>
      <c r="O2011" s="348">
        <f t="shared" ref="O2011:O2016" si="407">L2011+M2011-N2011</f>
        <v>0</v>
      </c>
      <c r="P2011" s="129"/>
      <c r="Q2011" s="347"/>
      <c r="R2011" s="139"/>
      <c r="S2011" s="355">
        <f t="shared" ref="S2011:S2016" si="408">+IF(+(L2011+M2011)&gt;=I2011,+M2011,+(+I2011-L2011))</f>
        <v>0</v>
      </c>
      <c r="T2011" s="209">
        <f t="shared" ref="T2011:T2016" si="409">Q2011+R2011-S2011</f>
        <v>0</v>
      </c>
      <c r="U2011" s="139"/>
      <c r="V2011" s="139"/>
      <c r="W2011" s="140"/>
      <c r="X2011" s="207">
        <f t="shared" si="405"/>
        <v>0</v>
      </c>
    </row>
    <row r="2012" spans="1:24" ht="18.600000000000001" hidden="1" thickBot="1">
      <c r="A2012" s="131">
        <v>398</v>
      </c>
      <c r="B2012" s="49"/>
      <c r="C2012" s="7">
        <v>4202</v>
      </c>
      <c r="D2012" s="9" t="s">
        <v>1162</v>
      </c>
      <c r="E2012" s="378"/>
      <c r="F2012" s="380"/>
      <c r="G2012" s="130"/>
      <c r="H2012" s="130"/>
      <c r="I2012" s="130"/>
      <c r="J2012" s="128" t="str">
        <f t="shared" si="403"/>
        <v/>
      </c>
      <c r="K2012" s="129"/>
      <c r="L2012" s="347"/>
      <c r="M2012" s="139"/>
      <c r="N2012" s="209">
        <f t="shared" si="404"/>
        <v>0</v>
      </c>
      <c r="O2012" s="348">
        <f t="shared" si="407"/>
        <v>0</v>
      </c>
      <c r="P2012" s="129"/>
      <c r="Q2012" s="347"/>
      <c r="R2012" s="139"/>
      <c r="S2012" s="355">
        <f t="shared" si="408"/>
        <v>0</v>
      </c>
      <c r="T2012" s="209">
        <f t="shared" si="409"/>
        <v>0</v>
      </c>
      <c r="U2012" s="139"/>
      <c r="V2012" s="139"/>
      <c r="W2012" s="140"/>
      <c r="X2012" s="207">
        <f t="shared" si="405"/>
        <v>0</v>
      </c>
    </row>
    <row r="2013" spans="1:24" ht="18.600000000000001" hidden="1" thickBot="1">
      <c r="A2013" s="131">
        <v>399</v>
      </c>
      <c r="B2013" s="49"/>
      <c r="C2013" s="7">
        <v>4214</v>
      </c>
      <c r="D2013" s="9" t="s">
        <v>1163</v>
      </c>
      <c r="E2013" s="378"/>
      <c r="F2013" s="380"/>
      <c r="G2013" s="130"/>
      <c r="H2013" s="130"/>
      <c r="I2013" s="130"/>
      <c r="J2013" s="128" t="str">
        <f t="shared" si="403"/>
        <v/>
      </c>
      <c r="K2013" s="129"/>
      <c r="L2013" s="347"/>
      <c r="M2013" s="139"/>
      <c r="N2013" s="209">
        <f t="shared" si="404"/>
        <v>0</v>
      </c>
      <c r="O2013" s="348">
        <f t="shared" si="407"/>
        <v>0</v>
      </c>
      <c r="P2013" s="129"/>
      <c r="Q2013" s="347"/>
      <c r="R2013" s="139"/>
      <c r="S2013" s="355">
        <f t="shared" si="408"/>
        <v>0</v>
      </c>
      <c r="T2013" s="209">
        <f t="shared" si="409"/>
        <v>0</v>
      </c>
      <c r="U2013" s="139"/>
      <c r="V2013" s="139"/>
      <c r="W2013" s="140"/>
      <c r="X2013" s="207">
        <f t="shared" si="405"/>
        <v>0</v>
      </c>
    </row>
    <row r="2014" spans="1:24" ht="18.600000000000001" hidden="1" thickBot="1">
      <c r="A2014" s="131">
        <v>400</v>
      </c>
      <c r="B2014" s="49"/>
      <c r="C2014" s="7">
        <v>4217</v>
      </c>
      <c r="D2014" s="9" t="s">
        <v>1164</v>
      </c>
      <c r="E2014" s="378"/>
      <c r="F2014" s="380"/>
      <c r="G2014" s="130"/>
      <c r="H2014" s="130"/>
      <c r="I2014" s="130"/>
      <c r="J2014" s="128" t="str">
        <f t="shared" si="403"/>
        <v/>
      </c>
      <c r="K2014" s="129"/>
      <c r="L2014" s="347"/>
      <c r="M2014" s="139"/>
      <c r="N2014" s="209">
        <f t="shared" si="404"/>
        <v>0</v>
      </c>
      <c r="O2014" s="348">
        <f t="shared" si="407"/>
        <v>0</v>
      </c>
      <c r="P2014" s="129"/>
      <c r="Q2014" s="347"/>
      <c r="R2014" s="139"/>
      <c r="S2014" s="355">
        <f t="shared" si="408"/>
        <v>0</v>
      </c>
      <c r="T2014" s="209">
        <f t="shared" si="409"/>
        <v>0</v>
      </c>
      <c r="U2014" s="139"/>
      <c r="V2014" s="139"/>
      <c r="W2014" s="140"/>
      <c r="X2014" s="207">
        <f t="shared" si="405"/>
        <v>0</v>
      </c>
    </row>
    <row r="2015" spans="1:24" ht="18.600000000000001" hidden="1" thickBot="1">
      <c r="A2015" s="131">
        <v>401</v>
      </c>
      <c r="B2015" s="49"/>
      <c r="C2015" s="7">
        <v>4218</v>
      </c>
      <c r="D2015" s="16" t="s">
        <v>1165</v>
      </c>
      <c r="E2015" s="378"/>
      <c r="F2015" s="380"/>
      <c r="G2015" s="130"/>
      <c r="H2015" s="130"/>
      <c r="I2015" s="130"/>
      <c r="J2015" s="128" t="str">
        <f t="shared" si="403"/>
        <v/>
      </c>
      <c r="K2015" s="129"/>
      <c r="L2015" s="347"/>
      <c r="M2015" s="139"/>
      <c r="N2015" s="209">
        <f t="shared" si="404"/>
        <v>0</v>
      </c>
      <c r="O2015" s="348">
        <f t="shared" si="407"/>
        <v>0</v>
      </c>
      <c r="P2015" s="129"/>
      <c r="Q2015" s="347"/>
      <c r="R2015" s="139"/>
      <c r="S2015" s="355">
        <f t="shared" si="408"/>
        <v>0</v>
      </c>
      <c r="T2015" s="209">
        <f t="shared" si="409"/>
        <v>0</v>
      </c>
      <c r="U2015" s="139"/>
      <c r="V2015" s="139"/>
      <c r="W2015" s="140"/>
      <c r="X2015" s="207">
        <f t="shared" si="405"/>
        <v>0</v>
      </c>
    </row>
    <row r="2016" spans="1:24" ht="18.600000000000001" hidden="1" thickBot="1">
      <c r="A2016" s="131">
        <v>402</v>
      </c>
      <c r="B2016" s="49"/>
      <c r="C2016" s="7">
        <v>4219</v>
      </c>
      <c r="D2016" s="29" t="s">
        <v>1166</v>
      </c>
      <c r="E2016" s="378"/>
      <c r="F2016" s="380"/>
      <c r="G2016" s="130"/>
      <c r="H2016" s="130"/>
      <c r="I2016" s="130"/>
      <c r="J2016" s="128" t="str">
        <f t="shared" si="403"/>
        <v/>
      </c>
      <c r="K2016" s="129"/>
      <c r="L2016" s="347"/>
      <c r="M2016" s="139"/>
      <c r="N2016" s="209">
        <f t="shared" si="404"/>
        <v>0</v>
      </c>
      <c r="O2016" s="348">
        <f t="shared" si="407"/>
        <v>0</v>
      </c>
      <c r="P2016" s="129"/>
      <c r="Q2016" s="347"/>
      <c r="R2016" s="139"/>
      <c r="S2016" s="355">
        <f t="shared" si="408"/>
        <v>0</v>
      </c>
      <c r="T2016" s="209">
        <f t="shared" si="409"/>
        <v>0</v>
      </c>
      <c r="U2016" s="139"/>
      <c r="V2016" s="139"/>
      <c r="W2016" s="140"/>
      <c r="X2016" s="207">
        <f t="shared" si="405"/>
        <v>0</v>
      </c>
    </row>
    <row r="2017" spans="1:24" ht="18.600000000000001" hidden="1" thickBot="1">
      <c r="A2017" s="226">
        <v>404</v>
      </c>
      <c r="B2017" s="10">
        <v>4300</v>
      </c>
      <c r="C2017" s="734" t="s">
        <v>1167</v>
      </c>
      <c r="D2017" s="734"/>
      <c r="E2017" s="381">
        <f>SUM(E2018:E2020)</f>
        <v>0</v>
      </c>
      <c r="F2017" s="211">
        <f>SUM(F2018:F2020)</f>
        <v>0</v>
      </c>
      <c r="G2017" s="137">
        <f>SUM(G2018:G2020)</f>
        <v>0</v>
      </c>
      <c r="H2017" s="137">
        <f>SUM(H2018:H2020)</f>
        <v>0</v>
      </c>
      <c r="I2017" s="137">
        <f>SUM(I2018:I2020)</f>
        <v>0</v>
      </c>
      <c r="J2017" s="128" t="str">
        <f t="shared" si="403"/>
        <v/>
      </c>
      <c r="K2017" s="129"/>
      <c r="L2017" s="212">
        <f>SUM(L2018:L2020)</f>
        <v>0</v>
      </c>
      <c r="M2017" s="213">
        <f>SUM(M2018:M2020)</f>
        <v>0</v>
      </c>
      <c r="N2017" s="350">
        <f>SUM(N2018:N2020)</f>
        <v>0</v>
      </c>
      <c r="O2017" s="351">
        <f>SUM(O2018:O2020)</f>
        <v>0</v>
      </c>
      <c r="P2017" s="129"/>
      <c r="Q2017" s="212">
        <f t="shared" ref="Q2017:W2017" si="410">SUM(Q2018:Q2020)</f>
        <v>0</v>
      </c>
      <c r="R2017" s="213">
        <f t="shared" si="410"/>
        <v>0</v>
      </c>
      <c r="S2017" s="213">
        <f t="shared" si="410"/>
        <v>0</v>
      </c>
      <c r="T2017" s="213">
        <f t="shared" si="410"/>
        <v>0</v>
      </c>
      <c r="U2017" s="213">
        <f t="shared" si="410"/>
        <v>0</v>
      </c>
      <c r="V2017" s="213">
        <f t="shared" si="410"/>
        <v>0</v>
      </c>
      <c r="W2017" s="351">
        <f t="shared" si="410"/>
        <v>0</v>
      </c>
      <c r="X2017" s="207">
        <f t="shared" si="405"/>
        <v>0</v>
      </c>
    </row>
    <row r="2018" spans="1:24" ht="18.600000000000001" hidden="1" thickBot="1">
      <c r="A2018" s="226">
        <v>404</v>
      </c>
      <c r="B2018" s="49"/>
      <c r="C2018" s="15">
        <v>4301</v>
      </c>
      <c r="D2018" s="39" t="s">
        <v>1168</v>
      </c>
      <c r="E2018" s="378"/>
      <c r="F2018" s="380"/>
      <c r="G2018" s="130"/>
      <c r="H2018" s="130"/>
      <c r="I2018" s="130"/>
      <c r="J2018" s="128" t="str">
        <f t="shared" si="403"/>
        <v/>
      </c>
      <c r="K2018" s="129"/>
      <c r="L2018" s="347"/>
      <c r="M2018" s="139"/>
      <c r="N2018" s="209">
        <f t="shared" si="404"/>
        <v>0</v>
      </c>
      <c r="O2018" s="348">
        <f t="shared" ref="O2018:O2023" si="411">L2018+M2018-N2018</f>
        <v>0</v>
      </c>
      <c r="P2018" s="129"/>
      <c r="Q2018" s="347"/>
      <c r="R2018" s="139"/>
      <c r="S2018" s="355">
        <f t="shared" ref="S2018:S2023" si="412">+IF(+(L2018+M2018)&gt;=I2018,+M2018,+(+I2018-L2018))</f>
        <v>0</v>
      </c>
      <c r="T2018" s="209">
        <f t="shared" ref="T2018:T2023" si="413">Q2018+R2018-S2018</f>
        <v>0</v>
      </c>
      <c r="U2018" s="139"/>
      <c r="V2018" s="139"/>
      <c r="W2018" s="140"/>
      <c r="X2018" s="207">
        <f t="shared" si="405"/>
        <v>0</v>
      </c>
    </row>
    <row r="2019" spans="1:24" ht="18.600000000000001" hidden="1" thickBot="1">
      <c r="A2019" s="147">
        <v>440</v>
      </c>
      <c r="B2019" s="49"/>
      <c r="C2019" s="7">
        <v>4302</v>
      </c>
      <c r="D2019" s="9" t="s">
        <v>306</v>
      </c>
      <c r="E2019" s="378"/>
      <c r="F2019" s="380"/>
      <c r="G2019" s="130"/>
      <c r="H2019" s="130"/>
      <c r="I2019" s="130"/>
      <c r="J2019" s="128" t="str">
        <f t="shared" si="403"/>
        <v/>
      </c>
      <c r="K2019" s="129"/>
      <c r="L2019" s="347"/>
      <c r="M2019" s="139"/>
      <c r="N2019" s="209">
        <f t="shared" si="404"/>
        <v>0</v>
      </c>
      <c r="O2019" s="348">
        <f t="shared" si="411"/>
        <v>0</v>
      </c>
      <c r="P2019" s="129"/>
      <c r="Q2019" s="347"/>
      <c r="R2019" s="139"/>
      <c r="S2019" s="355">
        <f t="shared" si="412"/>
        <v>0</v>
      </c>
      <c r="T2019" s="209">
        <f t="shared" si="413"/>
        <v>0</v>
      </c>
      <c r="U2019" s="139"/>
      <c r="V2019" s="139"/>
      <c r="W2019" s="140"/>
      <c r="X2019" s="207">
        <f t="shared" si="405"/>
        <v>0</v>
      </c>
    </row>
    <row r="2020" spans="1:24" ht="18.600000000000001" hidden="1" thickBot="1">
      <c r="A2020" s="147">
        <v>450</v>
      </c>
      <c r="B2020" s="49"/>
      <c r="C2020" s="13">
        <v>4309</v>
      </c>
      <c r="D2020" s="19" t="s">
        <v>1170</v>
      </c>
      <c r="E2020" s="378"/>
      <c r="F2020" s="380"/>
      <c r="G2020" s="130"/>
      <c r="H2020" s="130"/>
      <c r="I2020" s="130"/>
      <c r="J2020" s="128" t="str">
        <f t="shared" si="403"/>
        <v/>
      </c>
      <c r="K2020" s="129"/>
      <c r="L2020" s="347"/>
      <c r="M2020" s="139"/>
      <c r="N2020" s="209">
        <f t="shared" si="404"/>
        <v>0</v>
      </c>
      <c r="O2020" s="348">
        <f t="shared" si="411"/>
        <v>0</v>
      </c>
      <c r="P2020" s="129"/>
      <c r="Q2020" s="347"/>
      <c r="R2020" s="139"/>
      <c r="S2020" s="355">
        <f t="shared" si="412"/>
        <v>0</v>
      </c>
      <c r="T2020" s="209">
        <f t="shared" si="413"/>
        <v>0</v>
      </c>
      <c r="U2020" s="139"/>
      <c r="V2020" s="139"/>
      <c r="W2020" s="140"/>
      <c r="X2020" s="207">
        <f t="shared" si="405"/>
        <v>0</v>
      </c>
    </row>
    <row r="2021" spans="1:24" ht="18.600000000000001" hidden="1" thickBot="1">
      <c r="A2021" s="147">
        <v>495</v>
      </c>
      <c r="B2021" s="10">
        <v>4400</v>
      </c>
      <c r="C2021" s="737" t="s">
        <v>1171</v>
      </c>
      <c r="D2021" s="737"/>
      <c r="E2021" s="381"/>
      <c r="F2021" s="384"/>
      <c r="G2021" s="143"/>
      <c r="H2021" s="143"/>
      <c r="I2021" s="130"/>
      <c r="J2021" s="128" t="str">
        <f t="shared" si="403"/>
        <v/>
      </c>
      <c r="K2021" s="129"/>
      <c r="L2021" s="354"/>
      <c r="M2021" s="141"/>
      <c r="N2021" s="213">
        <f t="shared" si="404"/>
        <v>0</v>
      </c>
      <c r="O2021" s="348">
        <f t="shared" si="411"/>
        <v>0</v>
      </c>
      <c r="P2021" s="129"/>
      <c r="Q2021" s="354"/>
      <c r="R2021" s="141"/>
      <c r="S2021" s="355">
        <f t="shared" si="412"/>
        <v>0</v>
      </c>
      <c r="T2021" s="209">
        <f t="shared" si="413"/>
        <v>0</v>
      </c>
      <c r="U2021" s="141"/>
      <c r="V2021" s="141"/>
      <c r="W2021" s="140"/>
      <c r="X2021" s="207">
        <f t="shared" si="405"/>
        <v>0</v>
      </c>
    </row>
    <row r="2022" spans="1:24" ht="18.600000000000001" hidden="1" thickBot="1">
      <c r="A2022" s="148">
        <v>500</v>
      </c>
      <c r="B2022" s="10">
        <v>4500</v>
      </c>
      <c r="C2022" s="735" t="s">
        <v>279</v>
      </c>
      <c r="D2022" s="735"/>
      <c r="E2022" s="381"/>
      <c r="F2022" s="384"/>
      <c r="G2022" s="143"/>
      <c r="H2022" s="143"/>
      <c r="I2022" s="130"/>
      <c r="J2022" s="128" t="str">
        <f t="shared" si="403"/>
        <v/>
      </c>
      <c r="K2022" s="129"/>
      <c r="L2022" s="354"/>
      <c r="M2022" s="141"/>
      <c r="N2022" s="213">
        <f t="shared" si="404"/>
        <v>0</v>
      </c>
      <c r="O2022" s="348">
        <f t="shared" si="411"/>
        <v>0</v>
      </c>
      <c r="P2022" s="129"/>
      <c r="Q2022" s="354"/>
      <c r="R2022" s="141"/>
      <c r="S2022" s="355">
        <f t="shared" si="412"/>
        <v>0</v>
      </c>
      <c r="T2022" s="209">
        <f t="shared" si="413"/>
        <v>0</v>
      </c>
      <c r="U2022" s="141"/>
      <c r="V2022" s="141"/>
      <c r="W2022" s="140"/>
      <c r="X2022" s="207">
        <f t="shared" si="405"/>
        <v>0</v>
      </c>
    </row>
    <row r="2023" spans="1:24" ht="18.600000000000001" hidden="1" thickBot="1">
      <c r="A2023" s="148">
        <v>505</v>
      </c>
      <c r="B2023" s="10">
        <v>4600</v>
      </c>
      <c r="C2023" s="738" t="s">
        <v>1172</v>
      </c>
      <c r="D2023" s="739"/>
      <c r="E2023" s="381"/>
      <c r="F2023" s="384"/>
      <c r="G2023" s="143"/>
      <c r="H2023" s="143"/>
      <c r="I2023" s="130"/>
      <c r="J2023" s="128" t="str">
        <f t="shared" si="403"/>
        <v/>
      </c>
      <c r="K2023" s="129"/>
      <c r="L2023" s="354"/>
      <c r="M2023" s="141"/>
      <c r="N2023" s="213">
        <f t="shared" si="404"/>
        <v>0</v>
      </c>
      <c r="O2023" s="348">
        <f t="shared" si="411"/>
        <v>0</v>
      </c>
      <c r="P2023" s="129"/>
      <c r="Q2023" s="354"/>
      <c r="R2023" s="141"/>
      <c r="S2023" s="355">
        <f t="shared" si="412"/>
        <v>0</v>
      </c>
      <c r="T2023" s="209">
        <f t="shared" si="413"/>
        <v>0</v>
      </c>
      <c r="U2023" s="141"/>
      <c r="V2023" s="141"/>
      <c r="W2023" s="140"/>
      <c r="X2023" s="207">
        <f t="shared" si="405"/>
        <v>0</v>
      </c>
    </row>
    <row r="2024" spans="1:24" ht="18.600000000000001" hidden="1" thickBot="1">
      <c r="A2024" s="148">
        <v>510</v>
      </c>
      <c r="B2024" s="10">
        <v>4900</v>
      </c>
      <c r="C2024" s="730" t="s">
        <v>1205</v>
      </c>
      <c r="D2024" s="730"/>
      <c r="E2024" s="381">
        <f>+E2025+E2026</f>
        <v>0</v>
      </c>
      <c r="F2024" s="211">
        <f>+F2025+F2026</f>
        <v>0</v>
      </c>
      <c r="G2024" s="137">
        <f>+G2025+G2026</f>
        <v>0</v>
      </c>
      <c r="H2024" s="137">
        <f>+H2025+H2026</f>
        <v>0</v>
      </c>
      <c r="I2024" s="137">
        <f>+I2025+I2026</f>
        <v>0</v>
      </c>
      <c r="J2024" s="128" t="str">
        <f t="shared" si="403"/>
        <v/>
      </c>
      <c r="K2024" s="129"/>
      <c r="L2024" s="214"/>
      <c r="M2024" s="225"/>
      <c r="N2024" s="225"/>
      <c r="O2024" s="352"/>
      <c r="P2024" s="129"/>
      <c r="Q2024" s="214"/>
      <c r="R2024" s="225"/>
      <c r="S2024" s="225"/>
      <c r="T2024" s="225"/>
      <c r="U2024" s="225"/>
      <c r="V2024" s="225"/>
      <c r="W2024" s="352"/>
      <c r="X2024" s="207">
        <f t="shared" si="405"/>
        <v>0</v>
      </c>
    </row>
    <row r="2025" spans="1:24" ht="18.600000000000001" hidden="1" thickBot="1">
      <c r="A2025" s="148">
        <v>515</v>
      </c>
      <c r="B2025" s="49"/>
      <c r="C2025" s="15">
        <v>4901</v>
      </c>
      <c r="D2025" s="50" t="s">
        <v>1206</v>
      </c>
      <c r="E2025" s="378"/>
      <c r="F2025" s="380"/>
      <c r="G2025" s="130"/>
      <c r="H2025" s="130"/>
      <c r="I2025" s="130"/>
      <c r="J2025" s="128" t="str">
        <f t="shared" si="403"/>
        <v/>
      </c>
      <c r="K2025" s="129"/>
      <c r="L2025" s="210"/>
      <c r="M2025" s="215"/>
      <c r="N2025" s="215"/>
      <c r="O2025" s="349"/>
      <c r="P2025" s="129"/>
      <c r="Q2025" s="210"/>
      <c r="R2025" s="215"/>
      <c r="S2025" s="215"/>
      <c r="T2025" s="215"/>
      <c r="U2025" s="215"/>
      <c r="V2025" s="215"/>
      <c r="W2025" s="349"/>
      <c r="X2025" s="207">
        <f t="shared" si="405"/>
        <v>0</v>
      </c>
    </row>
    <row r="2026" spans="1:24" ht="18.600000000000001" hidden="1" thickBot="1">
      <c r="A2026" s="148">
        <v>520</v>
      </c>
      <c r="B2026" s="49"/>
      <c r="C2026" s="13">
        <v>4902</v>
      </c>
      <c r="D2026" s="19" t="s">
        <v>1207</v>
      </c>
      <c r="E2026" s="378"/>
      <c r="F2026" s="380"/>
      <c r="G2026" s="130"/>
      <c r="H2026" s="130"/>
      <c r="I2026" s="130"/>
      <c r="J2026" s="128" t="str">
        <f t="shared" si="403"/>
        <v/>
      </c>
      <c r="K2026" s="129"/>
      <c r="L2026" s="210"/>
      <c r="M2026" s="215"/>
      <c r="N2026" s="215"/>
      <c r="O2026" s="349"/>
      <c r="P2026" s="129"/>
      <c r="Q2026" s="210"/>
      <c r="R2026" s="215"/>
      <c r="S2026" s="215"/>
      <c r="T2026" s="215"/>
      <c r="U2026" s="215"/>
      <c r="V2026" s="215"/>
      <c r="W2026" s="349"/>
      <c r="X2026" s="207">
        <f t="shared" si="405"/>
        <v>0</v>
      </c>
    </row>
    <row r="2027" spans="1:24" ht="18.600000000000001" hidden="1" thickBot="1">
      <c r="A2027" s="148">
        <v>525</v>
      </c>
      <c r="B2027" s="51">
        <v>5100</v>
      </c>
      <c r="C2027" s="729" t="s">
        <v>1173</v>
      </c>
      <c r="D2027" s="729"/>
      <c r="E2027" s="425"/>
      <c r="F2027" s="422"/>
      <c r="G2027" s="356"/>
      <c r="H2027" s="356"/>
      <c r="I2027" s="130"/>
      <c r="J2027" s="128" t="str">
        <f t="shared" si="403"/>
        <v/>
      </c>
      <c r="K2027" s="129"/>
      <c r="L2027" s="357"/>
      <c r="M2027" s="358"/>
      <c r="N2027" s="228">
        <f t="shared" si="404"/>
        <v>0</v>
      </c>
      <c r="O2027" s="348">
        <f>L2027+M2027-N2027</f>
        <v>0</v>
      </c>
      <c r="P2027" s="129"/>
      <c r="Q2027" s="357"/>
      <c r="R2027" s="358"/>
      <c r="S2027" s="355">
        <f>+IF(+(L2027+M2027)&gt;=I2027,+M2027,+(+I2027-L2027))</f>
        <v>0</v>
      </c>
      <c r="T2027" s="209">
        <f>Q2027+R2027-S2027</f>
        <v>0</v>
      </c>
      <c r="U2027" s="358"/>
      <c r="V2027" s="358"/>
      <c r="W2027" s="140"/>
      <c r="X2027" s="207">
        <f t="shared" si="405"/>
        <v>0</v>
      </c>
    </row>
    <row r="2028" spans="1:24" ht="18.600000000000001" hidden="1" thickBot="1">
      <c r="A2028" s="147">
        <v>635</v>
      </c>
      <c r="B2028" s="51">
        <v>5200</v>
      </c>
      <c r="C2028" s="740" t="s">
        <v>1174</v>
      </c>
      <c r="D2028" s="740"/>
      <c r="E2028" s="425">
        <f>SUM(E2029:E2035)</f>
        <v>0</v>
      </c>
      <c r="F2028" s="423">
        <f>SUM(F2029:F2035)</f>
        <v>50000</v>
      </c>
      <c r="G2028" s="359">
        <f>SUM(G2029:G2035)</f>
        <v>0</v>
      </c>
      <c r="H2028" s="359">
        <f>SUM(H2029:H2035)</f>
        <v>0</v>
      </c>
      <c r="I2028" s="359">
        <f>SUM(I2029:I2035)</f>
        <v>0</v>
      </c>
      <c r="J2028" s="128" t="str">
        <f t="shared" si="403"/>
        <v/>
      </c>
      <c r="K2028" s="129"/>
      <c r="L2028" s="227">
        <f>SUM(L2029:L2035)</f>
        <v>0</v>
      </c>
      <c r="M2028" s="228">
        <f>SUM(M2029:M2035)</f>
        <v>0</v>
      </c>
      <c r="N2028" s="360">
        <f>SUM(N2029:N2035)</f>
        <v>0</v>
      </c>
      <c r="O2028" s="361">
        <f>SUM(O2029:O2035)</f>
        <v>0</v>
      </c>
      <c r="P2028" s="129"/>
      <c r="Q2028" s="227">
        <f t="shared" ref="Q2028:W2028" si="414">SUM(Q2029:Q2035)</f>
        <v>0</v>
      </c>
      <c r="R2028" s="228">
        <f t="shared" si="414"/>
        <v>0</v>
      </c>
      <c r="S2028" s="228">
        <f t="shared" si="414"/>
        <v>0</v>
      </c>
      <c r="T2028" s="228">
        <f t="shared" si="414"/>
        <v>0</v>
      </c>
      <c r="U2028" s="228">
        <f t="shared" si="414"/>
        <v>0</v>
      </c>
      <c r="V2028" s="228">
        <f t="shared" si="414"/>
        <v>0</v>
      </c>
      <c r="W2028" s="361">
        <f t="shared" si="414"/>
        <v>0</v>
      </c>
      <c r="X2028" s="207">
        <f t="shared" si="405"/>
        <v>0</v>
      </c>
    </row>
    <row r="2029" spans="1:24" ht="18.600000000000001" hidden="1" thickBot="1">
      <c r="A2029" s="148">
        <v>640</v>
      </c>
      <c r="B2029" s="52"/>
      <c r="C2029" s="53">
        <v>5201</v>
      </c>
      <c r="D2029" s="54" t="s">
        <v>1175</v>
      </c>
      <c r="E2029" s="426"/>
      <c r="F2029" s="424"/>
      <c r="G2029" s="362"/>
      <c r="H2029" s="362"/>
      <c r="I2029" s="130"/>
      <c r="J2029" s="128" t="str">
        <f t="shared" si="403"/>
        <v/>
      </c>
      <c r="K2029" s="129"/>
      <c r="L2029" s="363"/>
      <c r="M2029" s="364"/>
      <c r="N2029" s="231">
        <f t="shared" si="404"/>
        <v>0</v>
      </c>
      <c r="O2029" s="348">
        <f t="shared" ref="O2029:O2035" si="415">L2029+M2029-N2029</f>
        <v>0</v>
      </c>
      <c r="P2029" s="129"/>
      <c r="Q2029" s="363"/>
      <c r="R2029" s="364"/>
      <c r="S2029" s="355">
        <f t="shared" ref="S2029:S2035" si="416">+IF(+(L2029+M2029)&gt;=I2029,+M2029,+(+I2029-L2029))</f>
        <v>0</v>
      </c>
      <c r="T2029" s="209">
        <f t="shared" ref="T2029:T2035" si="417">Q2029+R2029-S2029</f>
        <v>0</v>
      </c>
      <c r="U2029" s="364"/>
      <c r="V2029" s="364"/>
      <c r="W2029" s="140"/>
      <c r="X2029" s="207">
        <f t="shared" si="405"/>
        <v>0</v>
      </c>
    </row>
    <row r="2030" spans="1:24" ht="18.600000000000001" hidden="1" thickBot="1">
      <c r="A2030" s="148">
        <v>645</v>
      </c>
      <c r="B2030" s="52"/>
      <c r="C2030" s="55">
        <v>5202</v>
      </c>
      <c r="D2030" s="56" t="s">
        <v>1176</v>
      </c>
      <c r="E2030" s="426"/>
      <c r="F2030" s="424"/>
      <c r="G2030" s="362"/>
      <c r="H2030" s="362"/>
      <c r="I2030" s="130"/>
      <c r="J2030" s="128" t="str">
        <f t="shared" si="403"/>
        <v/>
      </c>
      <c r="K2030" s="129"/>
      <c r="L2030" s="363"/>
      <c r="M2030" s="364"/>
      <c r="N2030" s="231">
        <f t="shared" si="404"/>
        <v>0</v>
      </c>
      <c r="O2030" s="348">
        <f t="shared" si="415"/>
        <v>0</v>
      </c>
      <c r="P2030" s="129"/>
      <c r="Q2030" s="363"/>
      <c r="R2030" s="364"/>
      <c r="S2030" s="355">
        <f t="shared" si="416"/>
        <v>0</v>
      </c>
      <c r="T2030" s="209">
        <f t="shared" si="417"/>
        <v>0</v>
      </c>
      <c r="U2030" s="364"/>
      <c r="V2030" s="364"/>
      <c r="W2030" s="140"/>
      <c r="X2030" s="207">
        <f t="shared" si="405"/>
        <v>0</v>
      </c>
    </row>
    <row r="2031" spans="1:24" ht="18.600000000000001" hidden="1" thickBot="1">
      <c r="A2031" s="148">
        <v>650</v>
      </c>
      <c r="B2031" s="52"/>
      <c r="C2031" s="55">
        <v>5203</v>
      </c>
      <c r="D2031" s="56" t="s">
        <v>155</v>
      </c>
      <c r="E2031" s="426"/>
      <c r="F2031" s="424"/>
      <c r="G2031" s="362"/>
      <c r="H2031" s="362"/>
      <c r="I2031" s="130"/>
      <c r="J2031" s="128" t="str">
        <f t="shared" si="403"/>
        <v/>
      </c>
      <c r="K2031" s="129"/>
      <c r="L2031" s="363"/>
      <c r="M2031" s="364"/>
      <c r="N2031" s="231">
        <f t="shared" si="404"/>
        <v>0</v>
      </c>
      <c r="O2031" s="348">
        <f t="shared" si="415"/>
        <v>0</v>
      </c>
      <c r="P2031" s="129"/>
      <c r="Q2031" s="363"/>
      <c r="R2031" s="364"/>
      <c r="S2031" s="355">
        <f t="shared" si="416"/>
        <v>0</v>
      </c>
      <c r="T2031" s="209">
        <f t="shared" si="417"/>
        <v>0</v>
      </c>
      <c r="U2031" s="364"/>
      <c r="V2031" s="364"/>
      <c r="W2031" s="140"/>
      <c r="X2031" s="207">
        <f t="shared" si="405"/>
        <v>0</v>
      </c>
    </row>
    <row r="2032" spans="1:24" ht="18.600000000000001" hidden="1" thickBot="1">
      <c r="A2032" s="147">
        <v>655</v>
      </c>
      <c r="B2032" s="52"/>
      <c r="C2032" s="55">
        <v>5204</v>
      </c>
      <c r="D2032" s="56" t="s">
        <v>156</v>
      </c>
      <c r="E2032" s="426"/>
      <c r="F2032" s="424"/>
      <c r="G2032" s="362"/>
      <c r="H2032" s="362"/>
      <c r="I2032" s="130"/>
      <c r="J2032" s="128" t="str">
        <f t="shared" si="403"/>
        <v/>
      </c>
      <c r="K2032" s="129"/>
      <c r="L2032" s="363"/>
      <c r="M2032" s="364"/>
      <c r="N2032" s="231">
        <f t="shared" si="404"/>
        <v>0</v>
      </c>
      <c r="O2032" s="348">
        <f t="shared" si="415"/>
        <v>0</v>
      </c>
      <c r="P2032" s="129"/>
      <c r="Q2032" s="363"/>
      <c r="R2032" s="364"/>
      <c r="S2032" s="355">
        <f t="shared" si="416"/>
        <v>0</v>
      </c>
      <c r="T2032" s="209">
        <f t="shared" si="417"/>
        <v>0</v>
      </c>
      <c r="U2032" s="364"/>
      <c r="V2032" s="364"/>
      <c r="W2032" s="140"/>
      <c r="X2032" s="207">
        <f t="shared" si="405"/>
        <v>0</v>
      </c>
    </row>
    <row r="2033" spans="1:24" ht="18.600000000000001" hidden="1" thickBot="1">
      <c r="A2033" s="147">
        <v>665</v>
      </c>
      <c r="B2033" s="52"/>
      <c r="C2033" s="55">
        <v>5205</v>
      </c>
      <c r="D2033" s="56" t="s">
        <v>157</v>
      </c>
      <c r="E2033" s="426"/>
      <c r="F2033" s="424"/>
      <c r="G2033" s="362"/>
      <c r="H2033" s="362"/>
      <c r="I2033" s="130"/>
      <c r="J2033" s="128" t="str">
        <f t="shared" si="403"/>
        <v/>
      </c>
      <c r="K2033" s="129"/>
      <c r="L2033" s="363"/>
      <c r="M2033" s="364"/>
      <c r="N2033" s="231">
        <f t="shared" si="404"/>
        <v>0</v>
      </c>
      <c r="O2033" s="348">
        <f t="shared" si="415"/>
        <v>0</v>
      </c>
      <c r="P2033" s="129"/>
      <c r="Q2033" s="363"/>
      <c r="R2033" s="364"/>
      <c r="S2033" s="355">
        <f t="shared" si="416"/>
        <v>0</v>
      </c>
      <c r="T2033" s="209">
        <f t="shared" si="417"/>
        <v>0</v>
      </c>
      <c r="U2033" s="364"/>
      <c r="V2033" s="364"/>
      <c r="W2033" s="140"/>
      <c r="X2033" s="207">
        <f t="shared" si="405"/>
        <v>0</v>
      </c>
    </row>
    <row r="2034" spans="1:24" ht="18.600000000000001" hidden="1" thickBot="1">
      <c r="A2034" s="147">
        <v>675</v>
      </c>
      <c r="B2034" s="52"/>
      <c r="C2034" s="55">
        <v>5206</v>
      </c>
      <c r="D2034" s="56" t="s">
        <v>158</v>
      </c>
      <c r="E2034" s="426"/>
      <c r="F2034" s="424">
        <v>50000</v>
      </c>
      <c r="G2034" s="362"/>
      <c r="H2034" s="362"/>
      <c r="I2034" s="130"/>
      <c r="J2034" s="128" t="str">
        <f t="shared" si="403"/>
        <v/>
      </c>
      <c r="K2034" s="129"/>
      <c r="L2034" s="363"/>
      <c r="M2034" s="364"/>
      <c r="N2034" s="231">
        <f t="shared" si="404"/>
        <v>0</v>
      </c>
      <c r="O2034" s="348">
        <f t="shared" si="415"/>
        <v>0</v>
      </c>
      <c r="P2034" s="129"/>
      <c r="Q2034" s="363"/>
      <c r="R2034" s="364"/>
      <c r="S2034" s="355">
        <f t="shared" si="416"/>
        <v>0</v>
      </c>
      <c r="T2034" s="209">
        <f t="shared" si="417"/>
        <v>0</v>
      </c>
      <c r="U2034" s="364"/>
      <c r="V2034" s="364"/>
      <c r="W2034" s="140"/>
      <c r="X2034" s="207">
        <f t="shared" si="405"/>
        <v>0</v>
      </c>
    </row>
    <row r="2035" spans="1:24" ht="18.600000000000001" hidden="1" thickBot="1">
      <c r="A2035" s="147">
        <v>685</v>
      </c>
      <c r="B2035" s="52"/>
      <c r="C2035" s="57">
        <v>5219</v>
      </c>
      <c r="D2035" s="58" t="s">
        <v>159</v>
      </c>
      <c r="E2035" s="426"/>
      <c r="F2035" s="424"/>
      <c r="G2035" s="362"/>
      <c r="H2035" s="362"/>
      <c r="I2035" s="130"/>
      <c r="J2035" s="128" t="str">
        <f t="shared" si="403"/>
        <v/>
      </c>
      <c r="K2035" s="129"/>
      <c r="L2035" s="363"/>
      <c r="M2035" s="364"/>
      <c r="N2035" s="231">
        <f t="shared" si="404"/>
        <v>0</v>
      </c>
      <c r="O2035" s="348">
        <f t="shared" si="415"/>
        <v>0</v>
      </c>
      <c r="P2035" s="129"/>
      <c r="Q2035" s="363"/>
      <c r="R2035" s="364"/>
      <c r="S2035" s="355">
        <f t="shared" si="416"/>
        <v>0</v>
      </c>
      <c r="T2035" s="209">
        <f t="shared" si="417"/>
        <v>0</v>
      </c>
      <c r="U2035" s="364"/>
      <c r="V2035" s="364"/>
      <c r="W2035" s="140"/>
      <c r="X2035" s="207">
        <f t="shared" si="405"/>
        <v>0</v>
      </c>
    </row>
    <row r="2036" spans="1:24" ht="18.600000000000001" hidden="1" thickBot="1">
      <c r="A2036" s="148">
        <v>690</v>
      </c>
      <c r="B2036" s="51">
        <v>5300</v>
      </c>
      <c r="C2036" s="728" t="s">
        <v>160</v>
      </c>
      <c r="D2036" s="728"/>
      <c r="E2036" s="425">
        <f>SUM(E2037:E2038)</f>
        <v>0</v>
      </c>
      <c r="F2036" s="423">
        <f>SUM(F2037:F2038)</f>
        <v>0</v>
      </c>
      <c r="G2036" s="359">
        <f>SUM(G2037:G2038)</f>
        <v>0</v>
      </c>
      <c r="H2036" s="359">
        <f>SUM(H2037:H2038)</f>
        <v>0</v>
      </c>
      <c r="I2036" s="359">
        <f>SUM(I2037:I2038)</f>
        <v>0</v>
      </c>
      <c r="J2036" s="128" t="str">
        <f t="shared" si="403"/>
        <v/>
      </c>
      <c r="K2036" s="129"/>
      <c r="L2036" s="227">
        <f>SUM(L2037:L2038)</f>
        <v>0</v>
      </c>
      <c r="M2036" s="228">
        <f>SUM(M2037:M2038)</f>
        <v>0</v>
      </c>
      <c r="N2036" s="360">
        <f>SUM(N2037:N2038)</f>
        <v>0</v>
      </c>
      <c r="O2036" s="361">
        <f>SUM(O2037:O2038)</f>
        <v>0</v>
      </c>
      <c r="P2036" s="129"/>
      <c r="Q2036" s="227">
        <f t="shared" ref="Q2036:W2036" si="418">SUM(Q2037:Q2038)</f>
        <v>0</v>
      </c>
      <c r="R2036" s="228">
        <f t="shared" si="418"/>
        <v>0</v>
      </c>
      <c r="S2036" s="228">
        <f t="shared" si="418"/>
        <v>0</v>
      </c>
      <c r="T2036" s="228">
        <f t="shared" si="418"/>
        <v>0</v>
      </c>
      <c r="U2036" s="228">
        <f t="shared" si="418"/>
        <v>0</v>
      </c>
      <c r="V2036" s="228">
        <f t="shared" si="418"/>
        <v>0</v>
      </c>
      <c r="W2036" s="361">
        <f t="shared" si="418"/>
        <v>0</v>
      </c>
      <c r="X2036" s="207">
        <f t="shared" si="405"/>
        <v>0</v>
      </c>
    </row>
    <row r="2037" spans="1:24" ht="18.600000000000001" hidden="1" thickBot="1">
      <c r="A2037" s="148">
        <v>695</v>
      </c>
      <c r="B2037" s="52"/>
      <c r="C2037" s="53">
        <v>5301</v>
      </c>
      <c r="D2037" s="54" t="s">
        <v>695</v>
      </c>
      <c r="E2037" s="426"/>
      <c r="F2037" s="424"/>
      <c r="G2037" s="362"/>
      <c r="H2037" s="362"/>
      <c r="I2037" s="130"/>
      <c r="J2037" s="128" t="str">
        <f t="shared" si="403"/>
        <v/>
      </c>
      <c r="K2037" s="129"/>
      <c r="L2037" s="363"/>
      <c r="M2037" s="364"/>
      <c r="N2037" s="231">
        <f t="shared" si="404"/>
        <v>0</v>
      </c>
      <c r="O2037" s="348">
        <f>L2037+M2037-N2037</f>
        <v>0</v>
      </c>
      <c r="P2037" s="129"/>
      <c r="Q2037" s="363"/>
      <c r="R2037" s="364"/>
      <c r="S2037" s="355">
        <f>+IF(+(L2037+M2037)&gt;=I2037,+M2037,+(+I2037-L2037))</f>
        <v>0</v>
      </c>
      <c r="T2037" s="209">
        <f>Q2037+R2037-S2037</f>
        <v>0</v>
      </c>
      <c r="U2037" s="364"/>
      <c r="V2037" s="364"/>
      <c r="W2037" s="140"/>
      <c r="X2037" s="207">
        <f t="shared" si="405"/>
        <v>0</v>
      </c>
    </row>
    <row r="2038" spans="1:24" ht="18.600000000000001" hidden="1" thickBot="1">
      <c r="A2038" s="147">
        <v>700</v>
      </c>
      <c r="B2038" s="52"/>
      <c r="C2038" s="57">
        <v>5309</v>
      </c>
      <c r="D2038" s="58" t="s">
        <v>161</v>
      </c>
      <c r="E2038" s="426"/>
      <c r="F2038" s="424"/>
      <c r="G2038" s="362"/>
      <c r="H2038" s="362"/>
      <c r="I2038" s="130"/>
      <c r="J2038" s="128" t="str">
        <f t="shared" si="403"/>
        <v/>
      </c>
      <c r="K2038" s="129"/>
      <c r="L2038" s="363"/>
      <c r="M2038" s="364"/>
      <c r="N2038" s="231">
        <f t="shared" si="404"/>
        <v>0</v>
      </c>
      <c r="O2038" s="348">
        <f>L2038+M2038-N2038</f>
        <v>0</v>
      </c>
      <c r="P2038" s="129"/>
      <c r="Q2038" s="363"/>
      <c r="R2038" s="364"/>
      <c r="S2038" s="355">
        <f>+IF(+(L2038+M2038)&gt;=I2038,+M2038,+(+I2038-L2038))</f>
        <v>0</v>
      </c>
      <c r="T2038" s="209">
        <f>Q2038+R2038-S2038</f>
        <v>0</v>
      </c>
      <c r="U2038" s="364"/>
      <c r="V2038" s="364"/>
      <c r="W2038" s="140"/>
      <c r="X2038" s="207">
        <f t="shared" si="405"/>
        <v>0</v>
      </c>
    </row>
    <row r="2039" spans="1:24" ht="18.600000000000001" hidden="1" thickBot="1">
      <c r="A2039" s="147">
        <v>710</v>
      </c>
      <c r="B2039" s="51">
        <v>5400</v>
      </c>
      <c r="C2039" s="729" t="s">
        <v>252</v>
      </c>
      <c r="D2039" s="729"/>
      <c r="E2039" s="425"/>
      <c r="F2039" s="422"/>
      <c r="G2039" s="356"/>
      <c r="H2039" s="356"/>
      <c r="I2039" s="130"/>
      <c r="J2039" s="128" t="str">
        <f t="shared" si="403"/>
        <v/>
      </c>
      <c r="K2039" s="129"/>
      <c r="L2039" s="357"/>
      <c r="M2039" s="358"/>
      <c r="N2039" s="228">
        <f t="shared" si="404"/>
        <v>0</v>
      </c>
      <c r="O2039" s="348">
        <f>L2039+M2039-N2039</f>
        <v>0</v>
      </c>
      <c r="P2039" s="129"/>
      <c r="Q2039" s="357"/>
      <c r="R2039" s="358"/>
      <c r="S2039" s="355">
        <f>+IF(+(L2039+M2039)&gt;=I2039,+M2039,+(+I2039-L2039))</f>
        <v>0</v>
      </c>
      <c r="T2039" s="209">
        <f>Q2039+R2039-S2039</f>
        <v>0</v>
      </c>
      <c r="U2039" s="358"/>
      <c r="V2039" s="358"/>
      <c r="W2039" s="140"/>
      <c r="X2039" s="207">
        <f t="shared" si="405"/>
        <v>0</v>
      </c>
    </row>
    <row r="2040" spans="1:24" ht="18.600000000000001" hidden="1" thickBot="1">
      <c r="A2040" s="148">
        <v>715</v>
      </c>
      <c r="B2040" s="10">
        <v>5500</v>
      </c>
      <c r="C2040" s="730" t="s">
        <v>253</v>
      </c>
      <c r="D2040" s="730"/>
      <c r="E2040" s="381">
        <f>SUM(E2041:E2044)</f>
        <v>0</v>
      </c>
      <c r="F2040" s="211">
        <f>SUM(F2041:F2044)</f>
        <v>0</v>
      </c>
      <c r="G2040" s="137">
        <f>SUM(G2041:G2044)</f>
        <v>0</v>
      </c>
      <c r="H2040" s="137">
        <f>SUM(H2041:H2044)</f>
        <v>0</v>
      </c>
      <c r="I2040" s="137">
        <f>SUM(I2041:I2044)</f>
        <v>0</v>
      </c>
      <c r="J2040" s="128" t="str">
        <f t="shared" si="403"/>
        <v/>
      </c>
      <c r="K2040" s="129"/>
      <c r="L2040" s="212">
        <f>SUM(L2041:L2044)</f>
        <v>0</v>
      </c>
      <c r="M2040" s="213">
        <f>SUM(M2041:M2044)</f>
        <v>0</v>
      </c>
      <c r="N2040" s="350">
        <f>SUM(N2041:N2044)</f>
        <v>0</v>
      </c>
      <c r="O2040" s="351">
        <f>SUM(O2041:O2044)</f>
        <v>0</v>
      </c>
      <c r="P2040" s="129"/>
      <c r="Q2040" s="212">
        <f t="shared" ref="Q2040:W2040" si="419">SUM(Q2041:Q2044)</f>
        <v>0</v>
      </c>
      <c r="R2040" s="213">
        <f t="shared" si="419"/>
        <v>0</v>
      </c>
      <c r="S2040" s="213">
        <f t="shared" si="419"/>
        <v>0</v>
      </c>
      <c r="T2040" s="213">
        <f t="shared" si="419"/>
        <v>0</v>
      </c>
      <c r="U2040" s="213">
        <f t="shared" si="419"/>
        <v>0</v>
      </c>
      <c r="V2040" s="213">
        <f t="shared" si="419"/>
        <v>0</v>
      </c>
      <c r="W2040" s="351">
        <f t="shared" si="419"/>
        <v>0</v>
      </c>
      <c r="X2040" s="207">
        <f t="shared" si="405"/>
        <v>0</v>
      </c>
    </row>
    <row r="2041" spans="1:24" ht="18.600000000000001" hidden="1" thickBot="1">
      <c r="A2041" s="148">
        <v>720</v>
      </c>
      <c r="B2041" s="49"/>
      <c r="C2041" s="15">
        <v>5501</v>
      </c>
      <c r="D2041" s="39" t="s">
        <v>254</v>
      </c>
      <c r="E2041" s="378"/>
      <c r="F2041" s="380"/>
      <c r="G2041" s="130"/>
      <c r="H2041" s="130"/>
      <c r="I2041" s="130"/>
      <c r="J2041" s="128" t="str">
        <f t="shared" si="403"/>
        <v/>
      </c>
      <c r="K2041" s="129"/>
      <c r="L2041" s="347"/>
      <c r="M2041" s="139"/>
      <c r="N2041" s="209">
        <f t="shared" si="404"/>
        <v>0</v>
      </c>
      <c r="O2041" s="348">
        <f>L2041+M2041-N2041</f>
        <v>0</v>
      </c>
      <c r="P2041" s="129"/>
      <c r="Q2041" s="347"/>
      <c r="R2041" s="139"/>
      <c r="S2041" s="355">
        <f>+IF(+(L2041+M2041)&gt;=I2041,+M2041,+(+I2041-L2041))</f>
        <v>0</v>
      </c>
      <c r="T2041" s="209">
        <f>Q2041+R2041-S2041</f>
        <v>0</v>
      </c>
      <c r="U2041" s="139"/>
      <c r="V2041" s="139"/>
      <c r="W2041" s="140"/>
      <c r="X2041" s="207">
        <f t="shared" si="405"/>
        <v>0</v>
      </c>
    </row>
    <row r="2042" spans="1:24" ht="18.600000000000001" hidden="1" thickBot="1">
      <c r="A2042" s="148">
        <v>725</v>
      </c>
      <c r="B2042" s="49"/>
      <c r="C2042" s="7">
        <v>5502</v>
      </c>
      <c r="D2042" s="16" t="s">
        <v>255</v>
      </c>
      <c r="E2042" s="378"/>
      <c r="F2042" s="380"/>
      <c r="G2042" s="130"/>
      <c r="H2042" s="130"/>
      <c r="I2042" s="130"/>
      <c r="J2042" s="128" t="str">
        <f t="shared" si="403"/>
        <v/>
      </c>
      <c r="K2042" s="129"/>
      <c r="L2042" s="347"/>
      <c r="M2042" s="139"/>
      <c r="N2042" s="209">
        <f t="shared" si="404"/>
        <v>0</v>
      </c>
      <c r="O2042" s="348">
        <f>L2042+M2042-N2042</f>
        <v>0</v>
      </c>
      <c r="P2042" s="129"/>
      <c r="Q2042" s="347"/>
      <c r="R2042" s="139"/>
      <c r="S2042" s="355">
        <f>+IF(+(L2042+M2042)&gt;=I2042,+M2042,+(+I2042-L2042))</f>
        <v>0</v>
      </c>
      <c r="T2042" s="209">
        <f>Q2042+R2042-S2042</f>
        <v>0</v>
      </c>
      <c r="U2042" s="139"/>
      <c r="V2042" s="139"/>
      <c r="W2042" s="140"/>
      <c r="X2042" s="207">
        <f t="shared" si="405"/>
        <v>0</v>
      </c>
    </row>
    <row r="2043" spans="1:24" ht="18.600000000000001" hidden="1" thickBot="1">
      <c r="A2043" s="148">
        <v>730</v>
      </c>
      <c r="B2043" s="49"/>
      <c r="C2043" s="7">
        <v>5503</v>
      </c>
      <c r="D2043" s="9" t="s">
        <v>256</v>
      </c>
      <c r="E2043" s="378"/>
      <c r="F2043" s="380"/>
      <c r="G2043" s="130"/>
      <c r="H2043" s="130"/>
      <c r="I2043" s="130"/>
      <c r="J2043" s="128" t="str">
        <f t="shared" si="403"/>
        <v/>
      </c>
      <c r="K2043" s="129"/>
      <c r="L2043" s="347"/>
      <c r="M2043" s="139"/>
      <c r="N2043" s="209">
        <f t="shared" si="404"/>
        <v>0</v>
      </c>
      <c r="O2043" s="348">
        <f>L2043+M2043-N2043</f>
        <v>0</v>
      </c>
      <c r="P2043" s="129"/>
      <c r="Q2043" s="347"/>
      <c r="R2043" s="139"/>
      <c r="S2043" s="355">
        <f>+IF(+(L2043+M2043)&gt;=I2043,+M2043,+(+I2043-L2043))</f>
        <v>0</v>
      </c>
      <c r="T2043" s="209">
        <f>Q2043+R2043-S2043</f>
        <v>0</v>
      </c>
      <c r="U2043" s="139"/>
      <c r="V2043" s="139"/>
      <c r="W2043" s="140"/>
      <c r="X2043" s="207">
        <f t="shared" si="405"/>
        <v>0</v>
      </c>
    </row>
    <row r="2044" spans="1:24" ht="18.600000000000001" hidden="1" thickBot="1">
      <c r="A2044" s="148">
        <v>735</v>
      </c>
      <c r="B2044" s="49"/>
      <c r="C2044" s="7">
        <v>5504</v>
      </c>
      <c r="D2044" s="16" t="s">
        <v>257</v>
      </c>
      <c r="E2044" s="378"/>
      <c r="F2044" s="380"/>
      <c r="G2044" s="130"/>
      <c r="H2044" s="130"/>
      <c r="I2044" s="130"/>
      <c r="J2044" s="128" t="str">
        <f t="shared" si="403"/>
        <v/>
      </c>
      <c r="K2044" s="129"/>
      <c r="L2044" s="347"/>
      <c r="M2044" s="139"/>
      <c r="N2044" s="209">
        <f t="shared" si="404"/>
        <v>0</v>
      </c>
      <c r="O2044" s="348">
        <f>L2044+M2044-N2044</f>
        <v>0</v>
      </c>
      <c r="P2044" s="129"/>
      <c r="Q2044" s="347"/>
      <c r="R2044" s="139"/>
      <c r="S2044" s="355">
        <f>+IF(+(L2044+M2044)&gt;=I2044,+M2044,+(+I2044-L2044))</f>
        <v>0</v>
      </c>
      <c r="T2044" s="209">
        <f>Q2044+R2044-S2044</f>
        <v>0</v>
      </c>
      <c r="U2044" s="139"/>
      <c r="V2044" s="139"/>
      <c r="W2044" s="140"/>
      <c r="X2044" s="207">
        <f t="shared" si="405"/>
        <v>0</v>
      </c>
    </row>
    <row r="2045" spans="1:24" ht="18.600000000000001" hidden="1" thickBot="1">
      <c r="A2045" s="148">
        <v>740</v>
      </c>
      <c r="B2045" s="51">
        <v>5700</v>
      </c>
      <c r="C2045" s="731" t="s">
        <v>258</v>
      </c>
      <c r="D2045" s="732"/>
      <c r="E2045" s="425">
        <f>SUM(E2046:E2048)</f>
        <v>0</v>
      </c>
      <c r="F2045" s="423">
        <f>SUM(F2046:F2048)</f>
        <v>0</v>
      </c>
      <c r="G2045" s="359">
        <f>SUM(G2046:G2048)</f>
        <v>0</v>
      </c>
      <c r="H2045" s="359">
        <f>SUM(H2046:H2048)</f>
        <v>0</v>
      </c>
      <c r="I2045" s="359">
        <f>SUM(I2046:I2048)</f>
        <v>0</v>
      </c>
      <c r="J2045" s="128" t="str">
        <f t="shared" si="403"/>
        <v/>
      </c>
      <c r="K2045" s="129"/>
      <c r="L2045" s="227">
        <f>SUM(L2046:L2048)</f>
        <v>0</v>
      </c>
      <c r="M2045" s="228">
        <f>SUM(M2046:M2048)</f>
        <v>0</v>
      </c>
      <c r="N2045" s="360">
        <f>SUM(N2046:N2047)</f>
        <v>0</v>
      </c>
      <c r="O2045" s="361">
        <f>SUM(O2046:O2048)</f>
        <v>0</v>
      </c>
      <c r="P2045" s="129"/>
      <c r="Q2045" s="227">
        <f>SUM(Q2046:Q2048)</f>
        <v>0</v>
      </c>
      <c r="R2045" s="228">
        <f>SUM(R2046:R2048)</f>
        <v>0</v>
      </c>
      <c r="S2045" s="228">
        <f>SUM(S2046:S2048)</f>
        <v>0</v>
      </c>
      <c r="T2045" s="228">
        <f>SUM(T2046:T2048)</f>
        <v>0</v>
      </c>
      <c r="U2045" s="228">
        <f>SUM(U2046:U2048)</f>
        <v>0</v>
      </c>
      <c r="V2045" s="228">
        <f>SUM(V2046:V2047)</f>
        <v>0</v>
      </c>
      <c r="W2045" s="361">
        <f>SUM(W2046:W2048)</f>
        <v>0</v>
      </c>
      <c r="X2045" s="207">
        <f t="shared" si="405"/>
        <v>0</v>
      </c>
    </row>
    <row r="2046" spans="1:24" ht="18.600000000000001" hidden="1" thickBot="1">
      <c r="A2046" s="148">
        <v>745</v>
      </c>
      <c r="B2046" s="52"/>
      <c r="C2046" s="53">
        <v>5701</v>
      </c>
      <c r="D2046" s="54" t="s">
        <v>259</v>
      </c>
      <c r="E2046" s="426"/>
      <c r="F2046" s="424"/>
      <c r="G2046" s="362"/>
      <c r="H2046" s="362"/>
      <c r="I2046" s="130"/>
      <c r="J2046" s="128" t="str">
        <f t="shared" si="403"/>
        <v/>
      </c>
      <c r="K2046" s="129"/>
      <c r="L2046" s="363"/>
      <c r="M2046" s="364"/>
      <c r="N2046" s="231">
        <f t="shared" si="404"/>
        <v>0</v>
      </c>
      <c r="O2046" s="348">
        <f>L2046+M2046-N2046</f>
        <v>0</v>
      </c>
      <c r="P2046" s="129"/>
      <c r="Q2046" s="363"/>
      <c r="R2046" s="364"/>
      <c r="S2046" s="355">
        <f>+IF(+(L2046+M2046)&gt;=I2046,+M2046,+(+I2046-L2046))</f>
        <v>0</v>
      </c>
      <c r="T2046" s="209">
        <f>Q2046+R2046-S2046</f>
        <v>0</v>
      </c>
      <c r="U2046" s="364"/>
      <c r="V2046" s="364"/>
      <c r="W2046" s="140"/>
      <c r="X2046" s="207">
        <f t="shared" si="405"/>
        <v>0</v>
      </c>
    </row>
    <row r="2047" spans="1:24" ht="18.600000000000001" hidden="1" thickBot="1">
      <c r="A2047" s="147">
        <v>750</v>
      </c>
      <c r="B2047" s="52"/>
      <c r="C2047" s="57">
        <v>5702</v>
      </c>
      <c r="D2047" s="58" t="s">
        <v>260</v>
      </c>
      <c r="E2047" s="426"/>
      <c r="F2047" s="424"/>
      <c r="G2047" s="362"/>
      <c r="H2047" s="362"/>
      <c r="I2047" s="130"/>
      <c r="J2047" s="128" t="str">
        <f t="shared" si="403"/>
        <v/>
      </c>
      <c r="K2047" s="129"/>
      <c r="L2047" s="363"/>
      <c r="M2047" s="364"/>
      <c r="N2047" s="231">
        <f t="shared" si="404"/>
        <v>0</v>
      </c>
      <c r="O2047" s="348">
        <f>L2047+M2047-N2047</f>
        <v>0</v>
      </c>
      <c r="P2047" s="129"/>
      <c r="Q2047" s="363"/>
      <c r="R2047" s="364"/>
      <c r="S2047" s="355">
        <f>+IF(+(L2047+M2047)&gt;=I2047,+M2047,+(+I2047-L2047))</f>
        <v>0</v>
      </c>
      <c r="T2047" s="209">
        <f>Q2047+R2047-S2047</f>
        <v>0</v>
      </c>
      <c r="U2047" s="364"/>
      <c r="V2047" s="364"/>
      <c r="W2047" s="140"/>
      <c r="X2047" s="207">
        <f t="shared" si="405"/>
        <v>0</v>
      </c>
    </row>
    <row r="2048" spans="1:24" ht="18.600000000000001" hidden="1" thickBot="1">
      <c r="A2048" s="148">
        <v>755</v>
      </c>
      <c r="B2048" s="6"/>
      <c r="C2048" s="59">
        <v>4071</v>
      </c>
      <c r="D2048" s="402" t="s">
        <v>261</v>
      </c>
      <c r="E2048" s="378"/>
      <c r="F2048" s="390"/>
      <c r="G2048" s="162"/>
      <c r="H2048" s="162"/>
      <c r="I2048" s="130"/>
      <c r="J2048" s="128" t="str">
        <f t="shared" si="403"/>
        <v/>
      </c>
      <c r="K2048" s="129"/>
      <c r="L2048" s="233"/>
      <c r="M2048" s="215"/>
      <c r="N2048" s="215"/>
      <c r="O2048" s="365"/>
      <c r="P2048" s="129"/>
      <c r="Q2048" s="210"/>
      <c r="R2048" s="215"/>
      <c r="S2048" s="215"/>
      <c r="T2048" s="215"/>
      <c r="U2048" s="215"/>
      <c r="V2048" s="215"/>
      <c r="W2048" s="349"/>
      <c r="X2048" s="207">
        <f t="shared" si="405"/>
        <v>0</v>
      </c>
    </row>
    <row r="2049" spans="1:24" ht="36" hidden="1" customHeight="1">
      <c r="A2049" s="148">
        <v>760</v>
      </c>
      <c r="B2049" s="49"/>
      <c r="C2049" s="60"/>
      <c r="D2049" s="235"/>
      <c r="E2049" s="134"/>
      <c r="F2049" s="134"/>
      <c r="G2049" s="134"/>
      <c r="H2049" s="134"/>
      <c r="I2049" s="135"/>
      <c r="J2049" s="128" t="str">
        <f t="shared" si="403"/>
        <v/>
      </c>
      <c r="K2049" s="129"/>
      <c r="L2049" s="366"/>
      <c r="M2049" s="367"/>
      <c r="N2049" s="222"/>
      <c r="O2049" s="223"/>
      <c r="P2049" s="129"/>
      <c r="Q2049" s="366"/>
      <c r="R2049" s="367"/>
      <c r="S2049" s="222"/>
      <c r="T2049" s="222"/>
      <c r="U2049" s="367"/>
      <c r="V2049" s="222"/>
      <c r="W2049" s="223"/>
      <c r="X2049" s="223"/>
    </row>
    <row r="2050" spans="1:24" ht="18.600000000000001" hidden="1" thickBot="1">
      <c r="A2050" s="147">
        <v>765</v>
      </c>
      <c r="B2050" s="368">
        <v>98</v>
      </c>
      <c r="C2050" s="733" t="s">
        <v>262</v>
      </c>
      <c r="D2050" s="734"/>
      <c r="E2050" s="381"/>
      <c r="F2050" s="384"/>
      <c r="G2050" s="143"/>
      <c r="H2050" s="143"/>
      <c r="I2050" s="130"/>
      <c r="J2050" s="128" t="str">
        <f t="shared" si="403"/>
        <v/>
      </c>
      <c r="K2050" s="129"/>
      <c r="L2050" s="354"/>
      <c r="M2050" s="141"/>
      <c r="N2050" s="213">
        <f t="shared" si="404"/>
        <v>0</v>
      </c>
      <c r="O2050" s="348">
        <f>L2050+M2050-N2050</f>
        <v>0</v>
      </c>
      <c r="P2050" s="129"/>
      <c r="Q2050" s="354"/>
      <c r="R2050" s="141"/>
      <c r="S2050" s="355">
        <f>+IF(+(L2050+M2050)&gt;=I2050,+M2050,+(+I2050-L2050))</f>
        <v>0</v>
      </c>
      <c r="T2050" s="209">
        <f>Q2050+R2050-S2050</f>
        <v>0</v>
      </c>
      <c r="U2050" s="141"/>
      <c r="V2050" s="141"/>
      <c r="W2050" s="140"/>
      <c r="X2050" s="207">
        <f t="shared" si="405"/>
        <v>0</v>
      </c>
    </row>
    <row r="2051" spans="1:24" ht="16.8" hidden="1" thickBot="1">
      <c r="A2051" s="147">
        <v>775</v>
      </c>
      <c r="B2051" s="61"/>
      <c r="C2051" s="237" t="s">
        <v>263</v>
      </c>
      <c r="D2051" s="238"/>
      <c r="E2051" s="314"/>
      <c r="F2051" s="314"/>
      <c r="G2051" s="314"/>
      <c r="H2051" s="314"/>
      <c r="I2051" s="239"/>
      <c r="J2051" s="128" t="str">
        <f t="shared" si="403"/>
        <v/>
      </c>
      <c r="K2051" s="129"/>
      <c r="L2051" s="240"/>
      <c r="M2051" s="241"/>
      <c r="N2051" s="241"/>
      <c r="O2051" s="242"/>
      <c r="P2051" s="129"/>
      <c r="Q2051" s="240"/>
      <c r="R2051" s="241"/>
      <c r="S2051" s="241"/>
      <c r="T2051" s="241"/>
      <c r="U2051" s="241"/>
      <c r="V2051" s="241"/>
      <c r="W2051" s="242"/>
      <c r="X2051" s="242"/>
    </row>
    <row r="2052" spans="1:24" ht="16.8" hidden="1" thickBot="1">
      <c r="A2052" s="148">
        <v>780</v>
      </c>
      <c r="B2052" s="61"/>
      <c r="C2052" s="243" t="s">
        <v>264</v>
      </c>
      <c r="D2052" s="235"/>
      <c r="E2052" s="302"/>
      <c r="F2052" s="302"/>
      <c r="G2052" s="302"/>
      <c r="H2052" s="302"/>
      <c r="I2052" s="200"/>
      <c r="J2052" s="128" t="str">
        <f t="shared" si="403"/>
        <v/>
      </c>
      <c r="K2052" s="129"/>
      <c r="L2052" s="244"/>
      <c r="M2052" s="245"/>
      <c r="N2052" s="245"/>
      <c r="O2052" s="246"/>
      <c r="P2052" s="129"/>
      <c r="Q2052" s="244"/>
      <c r="R2052" s="245"/>
      <c r="S2052" s="245"/>
      <c r="T2052" s="245"/>
      <c r="U2052" s="245"/>
      <c r="V2052" s="245"/>
      <c r="W2052" s="246"/>
      <c r="X2052" s="246"/>
    </row>
    <row r="2053" spans="1:24" ht="16.8" hidden="1" thickBot="1">
      <c r="A2053" s="148">
        <v>785</v>
      </c>
      <c r="B2053" s="62"/>
      <c r="C2053" s="247" t="s">
        <v>265</v>
      </c>
      <c r="D2053" s="248"/>
      <c r="E2053" s="315"/>
      <c r="F2053" s="315"/>
      <c r="G2053" s="315"/>
      <c r="H2053" s="315"/>
      <c r="I2053" s="202"/>
      <c r="J2053" s="128" t="str">
        <f t="shared" si="403"/>
        <v/>
      </c>
      <c r="K2053" s="129"/>
      <c r="L2053" s="249"/>
      <c r="M2053" s="250"/>
      <c r="N2053" s="250"/>
      <c r="O2053" s="251"/>
      <c r="P2053" s="129"/>
      <c r="Q2053" s="249"/>
      <c r="R2053" s="250"/>
      <c r="S2053" s="250"/>
      <c r="T2053" s="250"/>
      <c r="U2053" s="250"/>
      <c r="V2053" s="250"/>
      <c r="W2053" s="251"/>
      <c r="X2053" s="251"/>
    </row>
    <row r="2054" spans="1:24" ht="18.600000000000001" thickBot="1">
      <c r="A2054" s="148">
        <v>790</v>
      </c>
      <c r="B2054" s="63"/>
      <c r="C2054" s="32" t="s">
        <v>484</v>
      </c>
      <c r="D2054" s="64" t="s">
        <v>266</v>
      </c>
      <c r="E2054" s="165">
        <f>SUM(E1942,E1945,E1951,E1957,E1958,E1976,E1980,E1986,E1989,E1990,E1991,E1992,E1993,E2000,E2007,E2008,E2009,E2010,E2017,E2021,E2022,E2023,E2024,E2027,E2028,E2036,E2039,E2040,E2045)+E2050</f>
        <v>0</v>
      </c>
      <c r="F2054" s="165">
        <f>SUM(F1942,F1945,F1951,F1957,F1958,F1976,F1980,F1986,F1989,F1990,F1991,F1992,F1993,F2000,F2007,F2008,F2009,F2010,F2017,F2021,F2022,F2023,F2024,F2027,F2028,F2036,F2039,F2040,F2045)+F2050</f>
        <v>52000</v>
      </c>
      <c r="G2054" s="165">
        <f>SUM(G1942,G1945,G1951,G1957,G1958,G1976,G1980,G1986,G1989,G1990,G1991,G1992,G1993,G2000,G2007,G2008,G2009,G2010,G2017,G2021,G2022,G2023,G2024,G2027,G2028,G2036,G2039,G2040,G2045)+G2050</f>
        <v>2000</v>
      </c>
      <c r="H2054" s="165">
        <f>SUM(H1942,H1945,H1951,H1957,H1958,H1976,H1980,H1986,H1989,H1990,H1991,H1992,H1993,H2000,H2007,H2008,H2009,H2010,H2017,H2021,H2022,H2023,H2024,H2027,H2028,H2036,H2039,H2040,H2045)+H2050</f>
        <v>2000</v>
      </c>
      <c r="I2054" s="165">
        <f>SUM(I1942,I1945,I1951,I1957,I1958,I1976,I1980,I1986,I1989,I1990,I1991,I1992,I1993,I2000,I2007,I2008,I2009,I2010,I2017,I2021,I2022,I2023,I2024,I2027,I2028,I2036,I2039,I2040,I2045)+I2050</f>
        <v>2000</v>
      </c>
      <c r="J2054" s="128">
        <f t="shared" si="403"/>
        <v>1</v>
      </c>
      <c r="K2054" s="369" t="str">
        <f>LEFT(C1939,1)</f>
        <v/>
      </c>
      <c r="L2054" s="165">
        <f>SUM(L1942,L1945,L1951,L1957,L1958,L1976,L1980,L1986,L1989,L1990,L1991,L1992,L1993,L2000,L2007,L2008,L2009,L2010,L2017,L2021,L2022,L2023,L2024,L2027,L2028,L2036,L2039,L2040,L2045)+L2050</f>
        <v>0</v>
      </c>
      <c r="M2054" s="165">
        <f>SUM(M1942,M1945,M1951,M1957,M1958,M1976,M1980,M1986,M1989,M1990,M1991,M1992,M1993,M2000,M2007,M2008,M2009,M2010,M2017,M2021,M2022,M2023,M2024,M2027,M2028,M2036,M2039,M2040,M2045)+M2050</f>
        <v>0</v>
      </c>
      <c r="N2054" s="165">
        <f>SUM(N1942,N1945,N1951,N1957,N1958,N1976,N1980,N1986,N1989,N1990,N1991,N1992,N1993,N2000,N2007,N2008,N2009,N2010,N2017,N2021,N2022,N2023,N2024,N2027,N2028,N2036,N2039,N2040,N2045)+N2050</f>
        <v>2000</v>
      </c>
      <c r="O2054" s="165">
        <f>SUM(O1942,O1945,O1951,O1957,O1958,O1976,O1980,O1986,O1989,O1990,O1991,O1992,O1993,O2000,O2007,O2008,O2009,O2010,O2017,O2021,O2022,O2023,O2024,O2027,O2028,O2036,O2039,O2040,O2045)+O2050</f>
        <v>-2000</v>
      </c>
      <c r="P2054" s="103"/>
      <c r="Q2054" s="165">
        <f t="shared" ref="Q2054:V2054" si="420">SUM(Q1942,Q1945,Q1951,Q1957,Q1958,Q1976,Q1980,Q1986,Q1989,Q1990,Q1991,Q1992,Q1993,Q2000,Q2007,Q2008,Q2009,Q2010,Q2017,Q2021,Q2022,Q2023,Q2024,Q2027,Q2028,Q2036,Q2039,Q2040,Q2045)+Q2050</f>
        <v>0</v>
      </c>
      <c r="R2054" s="165">
        <f t="shared" si="420"/>
        <v>0</v>
      </c>
      <c r="S2054" s="165">
        <f t="shared" si="420"/>
        <v>2000</v>
      </c>
      <c r="T2054" s="165">
        <f t="shared" si="420"/>
        <v>-2000</v>
      </c>
      <c r="U2054" s="165">
        <f t="shared" si="420"/>
        <v>0</v>
      </c>
      <c r="V2054" s="165">
        <f t="shared" si="420"/>
        <v>0</v>
      </c>
      <c r="W2054" s="165">
        <f>SUM(W1942,W1945,W1951,W1957,W1958,W1976,W1980,W1986,W1989,W1990,W1991,W1992,W1993,W2000,W2007,W2008,W2009,W2010,W2017,W2021,W2022,W2023,W2024,W2027,W2028,W2036,W2039,W2040,W2045)+W2050</f>
        <v>0</v>
      </c>
      <c r="X2054" s="207">
        <f>T2054-U2054-V2054-W2054</f>
        <v>-2000</v>
      </c>
    </row>
    <row r="2055" spans="1:24">
      <c r="A2055" s="148">
        <v>795</v>
      </c>
      <c r="B2055" s="617" t="s">
        <v>809</v>
      </c>
      <c r="C2055" s="65"/>
      <c r="H2055" s="96"/>
      <c r="I2055" s="100"/>
      <c r="J2055" s="102">
        <f>J2054</f>
        <v>1</v>
      </c>
      <c r="P2055" s="321"/>
      <c r="X2055" s="321"/>
    </row>
    <row r="2056" spans="1:24">
      <c r="A2056" s="147">
        <v>805</v>
      </c>
      <c r="B2056" s="311"/>
      <c r="C2056" s="311"/>
      <c r="D2056" s="312"/>
      <c r="E2056" s="311"/>
      <c r="F2056" s="311"/>
      <c r="G2056" s="311"/>
      <c r="H2056" s="311"/>
      <c r="I2056" s="313"/>
      <c r="J2056" s="102">
        <f>J2054</f>
        <v>1</v>
      </c>
      <c r="L2056" s="311"/>
      <c r="M2056" s="311"/>
      <c r="N2056" s="313"/>
      <c r="O2056" s="313"/>
      <c r="P2056" s="313"/>
      <c r="Q2056" s="311"/>
      <c r="R2056" s="311"/>
      <c r="S2056" s="313"/>
      <c r="T2056" s="313"/>
      <c r="U2056" s="311"/>
      <c r="V2056" s="313"/>
      <c r="W2056" s="313"/>
      <c r="X2056" s="313"/>
    </row>
    <row r="2057" spans="1:24" hidden="1">
      <c r="A2057" s="148">
        <v>810</v>
      </c>
    </row>
    <row r="2058" spans="1:24" hidden="1">
      <c r="A2058" s="148">
        <v>815</v>
      </c>
    </row>
    <row r="2059" spans="1:24" hidden="1">
      <c r="A2059" s="154">
        <v>525</v>
      </c>
    </row>
    <row r="2060" spans="1:24" hidden="1">
      <c r="A2060" s="147">
        <v>820</v>
      </c>
    </row>
    <row r="2061" spans="1:24" hidden="1">
      <c r="A2061" s="148">
        <v>821</v>
      </c>
    </row>
    <row r="2062" spans="1:24" hidden="1">
      <c r="A2062" s="148">
        <v>822</v>
      </c>
    </row>
    <row r="2063" spans="1:24" hidden="1">
      <c r="A2063" s="148">
        <v>823</v>
      </c>
    </row>
    <row r="2064" spans="1:24" hidden="1">
      <c r="A2064" s="148">
        <v>825</v>
      </c>
    </row>
    <row r="2065" spans="1:1" hidden="1">
      <c r="A2065" s="148"/>
    </row>
    <row r="2066" spans="1:1" hidden="1">
      <c r="A2066" s="148"/>
    </row>
    <row r="2067" spans="1:1" hidden="1">
      <c r="A2067" s="148"/>
    </row>
    <row r="2068" spans="1:1" hidden="1">
      <c r="A2068" s="148"/>
    </row>
    <row r="2069" spans="1:1" hidden="1">
      <c r="A2069" s="148"/>
    </row>
    <row r="2070" spans="1:1" hidden="1">
      <c r="A2070" s="148"/>
    </row>
    <row r="2071" spans="1:1" hidden="1">
      <c r="A2071" s="148"/>
    </row>
    <row r="2072" spans="1:1" hidden="1">
      <c r="A2072" s="148"/>
    </row>
    <row r="2073" spans="1:1" hidden="1">
      <c r="A2073" s="148"/>
    </row>
    <row r="2074" spans="1:1" hidden="1">
      <c r="A2074" s="148"/>
    </row>
    <row r="2075" spans="1:1" hidden="1">
      <c r="A2075" s="148"/>
    </row>
    <row r="2076" spans="1:1" hidden="1">
      <c r="A2076" s="148"/>
    </row>
    <row r="2077" spans="1:1" hidden="1">
      <c r="A2077" s="148"/>
    </row>
    <row r="2078" spans="1:1" hidden="1">
      <c r="A2078" s="148"/>
    </row>
    <row r="2079" spans="1:1" hidden="1">
      <c r="A2079" s="150"/>
    </row>
    <row r="2080" spans="1:1" hidden="1">
      <c r="A2080" s="150">
        <v>905</v>
      </c>
    </row>
    <row r="2081" spans="1:1" hidden="1">
      <c r="A2081" s="150">
        <v>906</v>
      </c>
    </row>
    <row r="2082" spans="1:1" hidden="1">
      <c r="A2082" s="150">
        <v>907</v>
      </c>
    </row>
    <row r="2083" spans="1:1" hidden="1">
      <c r="A2083" s="150">
        <v>910</v>
      </c>
    </row>
    <row r="2084" spans="1:1" hidden="1">
      <c r="A2084" s="150">
        <v>911</v>
      </c>
    </row>
    <row r="2085" spans="1:1" hidden="1">
      <c r="A2085" s="150">
        <v>912</v>
      </c>
    </row>
    <row r="2086" spans="1:1" hidden="1">
      <c r="A2086" s="150">
        <v>920</v>
      </c>
    </row>
    <row r="2087" spans="1:1" hidden="1">
      <c r="A2087" s="150">
        <v>921</v>
      </c>
    </row>
    <row r="2088" spans="1:1" hidden="1">
      <c r="A2088" s="150">
        <v>922</v>
      </c>
    </row>
    <row r="2089" spans="1:1" hidden="1">
      <c r="A2089" s="150">
        <v>930</v>
      </c>
    </row>
    <row r="2090" spans="1:1" hidden="1">
      <c r="A2090" s="150">
        <v>931</v>
      </c>
    </row>
    <row r="2091" spans="1:1" hidden="1">
      <c r="A2091" s="150">
        <v>932</v>
      </c>
    </row>
    <row r="2092" spans="1:1" hidden="1">
      <c r="A2092" s="149">
        <v>935</v>
      </c>
    </row>
    <row r="2093" spans="1:1" hidden="1">
      <c r="A2093" s="149">
        <v>940</v>
      </c>
    </row>
    <row r="2094" spans="1:1" hidden="1"/>
    <row r="2095" spans="1:1" ht="36" hidden="1" customHeight="1"/>
  </sheetData>
  <sheetProtection password="81B0" sheet="1" objects="1" scenarios="1"/>
  <autoFilter ref="J1:J2095">
    <filterColumn colId="0">
      <filters>
        <filter val="1"/>
      </filters>
    </filterColumn>
  </autoFilter>
  <mergeCells count="573">
    <mergeCell ref="C839:D839"/>
    <mergeCell ref="C842:D842"/>
    <mergeCell ref="C843:D843"/>
    <mergeCell ref="C848:D848"/>
    <mergeCell ref="C853:D853"/>
    <mergeCell ref="C812:D812"/>
    <mergeCell ref="C813:D813"/>
    <mergeCell ref="C820:D820"/>
    <mergeCell ref="C824:D824"/>
    <mergeCell ref="C825:D825"/>
    <mergeCell ref="C826:D826"/>
    <mergeCell ref="C827:D827"/>
    <mergeCell ref="C830:D830"/>
    <mergeCell ref="C831:D831"/>
    <mergeCell ref="C789:D789"/>
    <mergeCell ref="C792:D792"/>
    <mergeCell ref="C793:D793"/>
    <mergeCell ref="C794:D794"/>
    <mergeCell ref="C795:D795"/>
    <mergeCell ref="C796:D796"/>
    <mergeCell ref="C803:D803"/>
    <mergeCell ref="C810:D810"/>
    <mergeCell ref="C811:D811"/>
    <mergeCell ref="S738:S739"/>
    <mergeCell ref="T738:T739"/>
    <mergeCell ref="C745:D745"/>
    <mergeCell ref="C748:D748"/>
    <mergeCell ref="C754:D754"/>
    <mergeCell ref="C760:D760"/>
    <mergeCell ref="C761:D761"/>
    <mergeCell ref="C779:D779"/>
    <mergeCell ref="C783:D783"/>
    <mergeCell ref="B729:D729"/>
    <mergeCell ref="B731:D731"/>
    <mergeCell ref="B734:D734"/>
    <mergeCell ref="L738:L739"/>
    <mergeCell ref="M738:M739"/>
    <mergeCell ref="N738:N739"/>
    <mergeCell ref="O738:O739"/>
    <mergeCell ref="Q738:Q739"/>
    <mergeCell ref="R738:R739"/>
    <mergeCell ref="B7:D7"/>
    <mergeCell ref="B9:D9"/>
    <mergeCell ref="B12:D12"/>
    <mergeCell ref="C22:D22"/>
    <mergeCell ref="C109:D109"/>
    <mergeCell ref="C39:D39"/>
    <mergeCell ref="C44:D44"/>
    <mergeCell ref="C49:D49"/>
    <mergeCell ref="C55:D55"/>
    <mergeCell ref="C58:D58"/>
    <mergeCell ref="C61:D61"/>
    <mergeCell ref="C28:D28"/>
    <mergeCell ref="C33:D33"/>
    <mergeCell ref="C62:D62"/>
    <mergeCell ref="C69:D69"/>
    <mergeCell ref="C90:D90"/>
    <mergeCell ref="C91:D91"/>
    <mergeCell ref="C87:D87"/>
    <mergeCell ref="C72:D72"/>
    <mergeCell ref="X177:X178"/>
    <mergeCell ref="S177:S178"/>
    <mergeCell ref="T177:T178"/>
    <mergeCell ref="B170:D170"/>
    <mergeCell ref="B173:D173"/>
    <mergeCell ref="C133:D133"/>
    <mergeCell ref="L173:N173"/>
    <mergeCell ref="Q173:S173"/>
    <mergeCell ref="C70:D70"/>
    <mergeCell ref="C71:D71"/>
    <mergeCell ref="C154:D154"/>
    <mergeCell ref="B168:D168"/>
    <mergeCell ref="C131:D131"/>
    <mergeCell ref="C145:D145"/>
    <mergeCell ref="C136:D136"/>
    <mergeCell ref="C132:D132"/>
    <mergeCell ref="C115:D115"/>
    <mergeCell ref="C105:D105"/>
    <mergeCell ref="C190:D190"/>
    <mergeCell ref="R177:R178"/>
    <mergeCell ref="L177:L178"/>
    <mergeCell ref="M177:M178"/>
    <mergeCell ref="N177:N178"/>
    <mergeCell ref="O177:O178"/>
    <mergeCell ref="Q177:Q178"/>
    <mergeCell ref="C184:D184"/>
    <mergeCell ref="C181:D181"/>
    <mergeCell ref="C247:D247"/>
    <mergeCell ref="C248:D248"/>
    <mergeCell ref="C256:D256"/>
    <mergeCell ref="C267:D267"/>
    <mergeCell ref="C275:D275"/>
    <mergeCell ref="C278:D278"/>
    <mergeCell ref="C279:D279"/>
    <mergeCell ref="C196:D196"/>
    <mergeCell ref="C197:D197"/>
    <mergeCell ref="C219:D219"/>
    <mergeCell ref="C249:D249"/>
    <mergeCell ref="C228:D228"/>
    <mergeCell ref="C215:D215"/>
    <mergeCell ref="C225:D225"/>
    <mergeCell ref="C229:D229"/>
    <mergeCell ref="C230:D230"/>
    <mergeCell ref="C231:D231"/>
    <mergeCell ref="C232:D232"/>
    <mergeCell ref="C246:D246"/>
    <mergeCell ref="C284:D284"/>
    <mergeCell ref="C288:D288"/>
    <mergeCell ref="C263:D263"/>
    <mergeCell ref="C266:D266"/>
    <mergeCell ref="C260:D260"/>
    <mergeCell ref="B297:D297"/>
    <mergeCell ref="B299:D299"/>
    <mergeCell ref="B302:D302"/>
    <mergeCell ref="B331:D331"/>
    <mergeCell ref="C261:D261"/>
    <mergeCell ref="C262:D262"/>
    <mergeCell ref="C362:D362"/>
    <mergeCell ref="C370:D370"/>
    <mergeCell ref="B340:D340"/>
    <mergeCell ref="C348:D348"/>
    <mergeCell ref="B335:D335"/>
    <mergeCell ref="B337:D337"/>
    <mergeCell ref="C523:D523"/>
    <mergeCell ref="C503:D503"/>
    <mergeCell ref="C508:D508"/>
    <mergeCell ref="C499:D499"/>
    <mergeCell ref="C484:D484"/>
    <mergeCell ref="C490:D490"/>
    <mergeCell ref="C522:D522"/>
    <mergeCell ref="C518:D518"/>
    <mergeCell ref="C375:D375"/>
    <mergeCell ref="C378:D378"/>
    <mergeCell ref="C511:D511"/>
    <mergeCell ref="C452:D452"/>
    <mergeCell ref="C465:D465"/>
    <mergeCell ref="C468:D468"/>
    <mergeCell ref="B425:D425"/>
    <mergeCell ref="C412:D412"/>
    <mergeCell ref="C578:D578"/>
    <mergeCell ref="C528:D528"/>
    <mergeCell ref="C531:D531"/>
    <mergeCell ref="C553:D553"/>
    <mergeCell ref="C573:D573"/>
    <mergeCell ref="C383:D383"/>
    <mergeCell ref="C389:D389"/>
    <mergeCell ref="C393:D393"/>
    <mergeCell ref="C396:D396"/>
    <mergeCell ref="C386:D386"/>
    <mergeCell ref="C399:D399"/>
    <mergeCell ref="B441:D441"/>
    <mergeCell ref="C448:D448"/>
    <mergeCell ref="C409:D409"/>
    <mergeCell ref="C410:D410"/>
    <mergeCell ref="C413:D413"/>
    <mergeCell ref="B420:D420"/>
    <mergeCell ref="B436:D436"/>
    <mergeCell ref="B438:D438"/>
    <mergeCell ref="C411:D411"/>
    <mergeCell ref="B422:D422"/>
    <mergeCell ref="C489:D489"/>
    <mergeCell ref="C455:D455"/>
    <mergeCell ref="C458:D458"/>
    <mergeCell ref="B596:D596"/>
    <mergeCell ref="B598:D598"/>
    <mergeCell ref="B601:D601"/>
    <mergeCell ref="L605:L606"/>
    <mergeCell ref="M605:M606"/>
    <mergeCell ref="N605:N606"/>
    <mergeCell ref="O605:O606"/>
    <mergeCell ref="Q605:Q606"/>
    <mergeCell ref="R605:R606"/>
    <mergeCell ref="S605:S606"/>
    <mergeCell ref="T605:T606"/>
    <mergeCell ref="C612:D612"/>
    <mergeCell ref="C615:D615"/>
    <mergeCell ref="C621:D621"/>
    <mergeCell ref="C627:D627"/>
    <mergeCell ref="C628:D628"/>
    <mergeCell ref="C646:D646"/>
    <mergeCell ref="C650:D650"/>
    <mergeCell ref="C656:D656"/>
    <mergeCell ref="C659:D659"/>
    <mergeCell ref="C660:D660"/>
    <mergeCell ref="C661:D661"/>
    <mergeCell ref="C662:D662"/>
    <mergeCell ref="C663:D663"/>
    <mergeCell ref="C670:D670"/>
    <mergeCell ref="C677:D677"/>
    <mergeCell ref="C678:D678"/>
    <mergeCell ref="C706:D706"/>
    <mergeCell ref="C709:D709"/>
    <mergeCell ref="C710:D710"/>
    <mergeCell ref="C715:D715"/>
    <mergeCell ref="C720:D720"/>
    <mergeCell ref="C679:D679"/>
    <mergeCell ref="C680:D680"/>
    <mergeCell ref="C687:D687"/>
    <mergeCell ref="C691:D691"/>
    <mergeCell ref="C692:D692"/>
    <mergeCell ref="C693:D693"/>
    <mergeCell ref="C694:D694"/>
    <mergeCell ref="C697:D697"/>
    <mergeCell ref="C698:D698"/>
    <mergeCell ref="B862:D862"/>
    <mergeCell ref="B864:D864"/>
    <mergeCell ref="B867:D867"/>
    <mergeCell ref="L871:L872"/>
    <mergeCell ref="M871:M872"/>
    <mergeCell ref="N871:N872"/>
    <mergeCell ref="O871:O872"/>
    <mergeCell ref="Q871:Q872"/>
    <mergeCell ref="R871:R872"/>
    <mergeCell ref="S871:S872"/>
    <mergeCell ref="T871:T872"/>
    <mergeCell ref="C878:D878"/>
    <mergeCell ref="C881:D881"/>
    <mergeCell ref="C887:D887"/>
    <mergeCell ref="C893:D893"/>
    <mergeCell ref="C894:D894"/>
    <mergeCell ref="C912:D912"/>
    <mergeCell ref="C916:D916"/>
    <mergeCell ref="C922:D922"/>
    <mergeCell ref="C925:D925"/>
    <mergeCell ref="C926:D926"/>
    <mergeCell ref="C927:D927"/>
    <mergeCell ref="C928:D928"/>
    <mergeCell ref="C929:D929"/>
    <mergeCell ref="C936:D936"/>
    <mergeCell ref="C943:D943"/>
    <mergeCell ref="C944:D944"/>
    <mergeCell ref="C945:D945"/>
    <mergeCell ref="C946:D946"/>
    <mergeCell ref="C953:D953"/>
    <mergeCell ref="C957:D957"/>
    <mergeCell ref="C958:D958"/>
    <mergeCell ref="C959:D959"/>
    <mergeCell ref="C960:D960"/>
    <mergeCell ref="C963:D963"/>
    <mergeCell ref="C964:D964"/>
    <mergeCell ref="C972:D972"/>
    <mergeCell ref="C975:D975"/>
    <mergeCell ref="C976:D976"/>
    <mergeCell ref="C981:D981"/>
    <mergeCell ref="C986:D986"/>
    <mergeCell ref="B995:D995"/>
    <mergeCell ref="B997:D997"/>
    <mergeCell ref="B1000:D1000"/>
    <mergeCell ref="L1004:L1005"/>
    <mergeCell ref="M1004:M1005"/>
    <mergeCell ref="N1004:N1005"/>
    <mergeCell ref="O1004:O1005"/>
    <mergeCell ref="Q1004:Q1005"/>
    <mergeCell ref="R1004:R1005"/>
    <mergeCell ref="S1004:S1005"/>
    <mergeCell ref="T1004:T1005"/>
    <mergeCell ref="C1011:D1011"/>
    <mergeCell ref="C1014:D1014"/>
    <mergeCell ref="C1020:D1020"/>
    <mergeCell ref="C1026:D1026"/>
    <mergeCell ref="C1027:D1027"/>
    <mergeCell ref="C1045:D1045"/>
    <mergeCell ref="C1049:D1049"/>
    <mergeCell ref="C1055:D1055"/>
    <mergeCell ref="C1058:D1058"/>
    <mergeCell ref="C1059:D1059"/>
    <mergeCell ref="C1060:D1060"/>
    <mergeCell ref="C1061:D1061"/>
    <mergeCell ref="C1062:D1062"/>
    <mergeCell ref="C1069:D1069"/>
    <mergeCell ref="C1076:D1076"/>
    <mergeCell ref="C1077:D1077"/>
    <mergeCell ref="C1078:D1078"/>
    <mergeCell ref="C1079:D1079"/>
    <mergeCell ref="C1086:D1086"/>
    <mergeCell ref="C1090:D1090"/>
    <mergeCell ref="C1091:D1091"/>
    <mergeCell ref="C1092:D1092"/>
    <mergeCell ref="C1093:D1093"/>
    <mergeCell ref="C1096:D1096"/>
    <mergeCell ref="C1097:D1097"/>
    <mergeCell ref="C1105:D1105"/>
    <mergeCell ref="C1108:D1108"/>
    <mergeCell ref="C1109:D1109"/>
    <mergeCell ref="C1114:D1114"/>
    <mergeCell ref="C1119:D1119"/>
    <mergeCell ref="B1128:D1128"/>
    <mergeCell ref="B1130:D1130"/>
    <mergeCell ref="B1133:D1133"/>
    <mergeCell ref="L1137:L1138"/>
    <mergeCell ref="M1137:M1138"/>
    <mergeCell ref="N1137:N1138"/>
    <mergeCell ref="O1137:O1138"/>
    <mergeCell ref="Q1137:Q1138"/>
    <mergeCell ref="R1137:R1138"/>
    <mergeCell ref="S1137:S1138"/>
    <mergeCell ref="T1137:T1138"/>
    <mergeCell ref="C1144:D1144"/>
    <mergeCell ref="C1147:D1147"/>
    <mergeCell ref="C1153:D1153"/>
    <mergeCell ref="C1159:D1159"/>
    <mergeCell ref="C1160:D1160"/>
    <mergeCell ref="C1178:D1178"/>
    <mergeCell ref="C1182:D1182"/>
    <mergeCell ref="C1188:D1188"/>
    <mergeCell ref="C1191:D1191"/>
    <mergeCell ref="C1192:D1192"/>
    <mergeCell ref="C1193:D1193"/>
    <mergeCell ref="C1194:D1194"/>
    <mergeCell ref="C1195:D1195"/>
    <mergeCell ref="C1202:D1202"/>
    <mergeCell ref="C1209:D1209"/>
    <mergeCell ref="C1210:D1210"/>
    <mergeCell ref="C1211:D1211"/>
    <mergeCell ref="C1212:D1212"/>
    <mergeCell ref="C1219:D1219"/>
    <mergeCell ref="C1223:D1223"/>
    <mergeCell ref="C1224:D1224"/>
    <mergeCell ref="C1225:D1225"/>
    <mergeCell ref="C1226:D1226"/>
    <mergeCell ref="C1229:D1229"/>
    <mergeCell ref="C1230:D1230"/>
    <mergeCell ref="C1238:D1238"/>
    <mergeCell ref="C1241:D1241"/>
    <mergeCell ref="C1242:D1242"/>
    <mergeCell ref="C1247:D1247"/>
    <mergeCell ref="C1252:D1252"/>
    <mergeCell ref="B1261:D1261"/>
    <mergeCell ref="B1263:D1263"/>
    <mergeCell ref="B1266:D1266"/>
    <mergeCell ref="L1270:L1271"/>
    <mergeCell ref="M1270:M1271"/>
    <mergeCell ref="N1270:N1271"/>
    <mergeCell ref="O1270:O1271"/>
    <mergeCell ref="Q1270:Q1271"/>
    <mergeCell ref="R1270:R1271"/>
    <mergeCell ref="S1270:S1271"/>
    <mergeCell ref="T1270:T1271"/>
    <mergeCell ref="C1277:D1277"/>
    <mergeCell ref="C1280:D1280"/>
    <mergeCell ref="C1286:D1286"/>
    <mergeCell ref="C1292:D1292"/>
    <mergeCell ref="C1293:D1293"/>
    <mergeCell ref="C1311:D1311"/>
    <mergeCell ref="C1315:D1315"/>
    <mergeCell ref="C1321:D1321"/>
    <mergeCell ref="C1324:D1324"/>
    <mergeCell ref="C1325:D1325"/>
    <mergeCell ref="C1326:D1326"/>
    <mergeCell ref="C1327:D1327"/>
    <mergeCell ref="C1328:D1328"/>
    <mergeCell ref="C1335:D1335"/>
    <mergeCell ref="C1342:D1342"/>
    <mergeCell ref="C1343:D1343"/>
    <mergeCell ref="C1344:D1344"/>
    <mergeCell ref="C1345:D1345"/>
    <mergeCell ref="C1352:D1352"/>
    <mergeCell ref="C1356:D1356"/>
    <mergeCell ref="C1357:D1357"/>
    <mergeCell ref="C1358:D1358"/>
    <mergeCell ref="C1359:D1359"/>
    <mergeCell ref="C1362:D1362"/>
    <mergeCell ref="C1363:D1363"/>
    <mergeCell ref="C1371:D1371"/>
    <mergeCell ref="C1374:D1374"/>
    <mergeCell ref="C1375:D1375"/>
    <mergeCell ref="C1380:D1380"/>
    <mergeCell ref="C1385:D1385"/>
    <mergeCell ref="B1394:D1394"/>
    <mergeCell ref="B1396:D1396"/>
    <mergeCell ref="B1399:D1399"/>
    <mergeCell ref="L1403:L1404"/>
    <mergeCell ref="M1403:M1404"/>
    <mergeCell ref="N1403:N1404"/>
    <mergeCell ref="O1403:O1404"/>
    <mergeCell ref="Q1403:Q1404"/>
    <mergeCell ref="R1403:R1404"/>
    <mergeCell ref="S1403:S1404"/>
    <mergeCell ref="T1403:T1404"/>
    <mergeCell ref="C1410:D1410"/>
    <mergeCell ref="C1413:D1413"/>
    <mergeCell ref="C1419:D1419"/>
    <mergeCell ref="C1425:D1425"/>
    <mergeCell ref="C1426:D1426"/>
    <mergeCell ref="C1444:D1444"/>
    <mergeCell ref="C1448:D1448"/>
    <mergeCell ref="C1454:D1454"/>
    <mergeCell ref="C1457:D1457"/>
    <mergeCell ref="C1458:D1458"/>
    <mergeCell ref="C1459:D1459"/>
    <mergeCell ref="C1460:D1460"/>
    <mergeCell ref="C1461:D1461"/>
    <mergeCell ref="C1468:D1468"/>
    <mergeCell ref="C1475:D1475"/>
    <mergeCell ref="C1476:D1476"/>
    <mergeCell ref="C1477:D1477"/>
    <mergeCell ref="C1478:D1478"/>
    <mergeCell ref="C1485:D1485"/>
    <mergeCell ref="C1489:D1489"/>
    <mergeCell ref="C1490:D1490"/>
    <mergeCell ref="C1491:D1491"/>
    <mergeCell ref="C1492:D1492"/>
    <mergeCell ref="C1495:D1495"/>
    <mergeCell ref="C1496:D1496"/>
    <mergeCell ref="C1504:D1504"/>
    <mergeCell ref="C1507:D1507"/>
    <mergeCell ref="C1508:D1508"/>
    <mergeCell ref="C1513:D1513"/>
    <mergeCell ref="C1518:D1518"/>
    <mergeCell ref="B1527:D1527"/>
    <mergeCell ref="B1529:D1529"/>
    <mergeCell ref="B1532:D1532"/>
    <mergeCell ref="L1536:L1537"/>
    <mergeCell ref="M1536:M1537"/>
    <mergeCell ref="N1536:N1537"/>
    <mergeCell ref="O1536:O1537"/>
    <mergeCell ref="Q1536:Q1537"/>
    <mergeCell ref="R1536:R1537"/>
    <mergeCell ref="S1536:S1537"/>
    <mergeCell ref="T1536:T1537"/>
    <mergeCell ref="C1543:D1543"/>
    <mergeCell ref="C1546:D1546"/>
    <mergeCell ref="C1552:D1552"/>
    <mergeCell ref="C1558:D1558"/>
    <mergeCell ref="C1559:D1559"/>
    <mergeCell ref="C1577:D1577"/>
    <mergeCell ref="C1581:D1581"/>
    <mergeCell ref="C1587:D1587"/>
    <mergeCell ref="C1590:D1590"/>
    <mergeCell ref="C1591:D1591"/>
    <mergeCell ref="C1592:D1592"/>
    <mergeCell ref="C1593:D1593"/>
    <mergeCell ref="C1594:D1594"/>
    <mergeCell ref="C1601:D1601"/>
    <mergeCell ref="C1608:D1608"/>
    <mergeCell ref="C1609:D1609"/>
    <mergeCell ref="C1610:D1610"/>
    <mergeCell ref="C1611:D1611"/>
    <mergeCell ref="C1618:D1618"/>
    <mergeCell ref="C1622:D1622"/>
    <mergeCell ref="C1623:D1623"/>
    <mergeCell ref="C1624:D1624"/>
    <mergeCell ref="C1625:D1625"/>
    <mergeCell ref="C1628:D1628"/>
    <mergeCell ref="C1629:D1629"/>
    <mergeCell ref="C1637:D1637"/>
    <mergeCell ref="C1640:D1640"/>
    <mergeCell ref="C1641:D1641"/>
    <mergeCell ref="C1646:D1646"/>
    <mergeCell ref="C1651:D1651"/>
    <mergeCell ref="B1660:D1660"/>
    <mergeCell ref="B1662:D1662"/>
    <mergeCell ref="B1665:D1665"/>
    <mergeCell ref="L1669:L1670"/>
    <mergeCell ref="M1669:M1670"/>
    <mergeCell ref="N1669:N1670"/>
    <mergeCell ref="O1669:O1670"/>
    <mergeCell ref="Q1669:Q1670"/>
    <mergeCell ref="R1669:R1670"/>
    <mergeCell ref="S1669:S1670"/>
    <mergeCell ref="T1669:T1670"/>
    <mergeCell ref="C1676:D1676"/>
    <mergeCell ref="C1679:D1679"/>
    <mergeCell ref="C1685:D1685"/>
    <mergeCell ref="C1691:D1691"/>
    <mergeCell ref="C1692:D1692"/>
    <mergeCell ref="C1710:D1710"/>
    <mergeCell ref="C1714:D1714"/>
    <mergeCell ref="C1720:D1720"/>
    <mergeCell ref="C1723:D1723"/>
    <mergeCell ref="C1724:D1724"/>
    <mergeCell ref="C1725:D1725"/>
    <mergeCell ref="C1726:D1726"/>
    <mergeCell ref="C1727:D1727"/>
    <mergeCell ref="C1734:D1734"/>
    <mergeCell ref="C1741:D1741"/>
    <mergeCell ref="C1742:D1742"/>
    <mergeCell ref="C1743:D1743"/>
    <mergeCell ref="C1744:D1744"/>
    <mergeCell ref="C1751:D1751"/>
    <mergeCell ref="C1755:D1755"/>
    <mergeCell ref="C1756:D1756"/>
    <mergeCell ref="C1757:D1757"/>
    <mergeCell ref="C1758:D1758"/>
    <mergeCell ref="C1761:D1761"/>
    <mergeCell ref="C1762:D1762"/>
    <mergeCell ref="C1770:D1770"/>
    <mergeCell ref="C1773:D1773"/>
    <mergeCell ref="C1774:D1774"/>
    <mergeCell ref="C1779:D1779"/>
    <mergeCell ref="C1784:D1784"/>
    <mergeCell ref="B1793:D1793"/>
    <mergeCell ref="B1795:D1795"/>
    <mergeCell ref="B1798:D1798"/>
    <mergeCell ref="L1802:L1803"/>
    <mergeCell ref="M1802:M1803"/>
    <mergeCell ref="N1802:N1803"/>
    <mergeCell ref="O1802:O1803"/>
    <mergeCell ref="Q1802:Q1803"/>
    <mergeCell ref="R1802:R1803"/>
    <mergeCell ref="S1802:S1803"/>
    <mergeCell ref="T1802:T1803"/>
    <mergeCell ref="C1809:D1809"/>
    <mergeCell ref="C1812:D1812"/>
    <mergeCell ref="C1818:D1818"/>
    <mergeCell ref="C1824:D1824"/>
    <mergeCell ref="C1825:D1825"/>
    <mergeCell ref="C1843:D1843"/>
    <mergeCell ref="C1847:D1847"/>
    <mergeCell ref="C1853:D1853"/>
    <mergeCell ref="C1856:D1856"/>
    <mergeCell ref="C1857:D1857"/>
    <mergeCell ref="C1858:D1858"/>
    <mergeCell ref="C1859:D1859"/>
    <mergeCell ref="C1860:D1860"/>
    <mergeCell ref="C1867:D1867"/>
    <mergeCell ref="C1874:D1874"/>
    <mergeCell ref="C1875:D1875"/>
    <mergeCell ref="C1876:D1876"/>
    <mergeCell ref="C1906:D1906"/>
    <mergeCell ref="C1907:D1907"/>
    <mergeCell ref="C1912:D1912"/>
    <mergeCell ref="C1917:D1917"/>
    <mergeCell ref="C1877:D1877"/>
    <mergeCell ref="C1884:D1884"/>
    <mergeCell ref="C1888:D1888"/>
    <mergeCell ref="C1889:D1889"/>
    <mergeCell ref="C1890:D1890"/>
    <mergeCell ref="C1891:D1891"/>
    <mergeCell ref="C1894:D1894"/>
    <mergeCell ref="C1895:D1895"/>
    <mergeCell ref="C1903:D1903"/>
    <mergeCell ref="B1926:D1926"/>
    <mergeCell ref="B1928:D1928"/>
    <mergeCell ref="B1931:D1931"/>
    <mergeCell ref="L1935:L1936"/>
    <mergeCell ref="M1935:M1936"/>
    <mergeCell ref="N1935:N1936"/>
    <mergeCell ref="O1935:O1936"/>
    <mergeCell ref="Q1935:Q1936"/>
    <mergeCell ref="R1935:R1936"/>
    <mergeCell ref="S1935:S1936"/>
    <mergeCell ref="T1935:T1936"/>
    <mergeCell ref="C1942:D1942"/>
    <mergeCell ref="C1945:D1945"/>
    <mergeCell ref="C1951:D1951"/>
    <mergeCell ref="C1957:D1957"/>
    <mergeCell ref="C1958:D1958"/>
    <mergeCell ref="C1976:D1976"/>
    <mergeCell ref="C1980:D1980"/>
    <mergeCell ref="C1986:D1986"/>
    <mergeCell ref="C1989:D1989"/>
    <mergeCell ref="C1990:D1990"/>
    <mergeCell ref="C1991:D1991"/>
    <mergeCell ref="C1992:D1992"/>
    <mergeCell ref="C1993:D1993"/>
    <mergeCell ref="C2000:D2000"/>
    <mergeCell ref="C2007:D2007"/>
    <mergeCell ref="C2008:D2008"/>
    <mergeCell ref="C2036:D2036"/>
    <mergeCell ref="C2039:D2039"/>
    <mergeCell ref="C2040:D2040"/>
    <mergeCell ref="C2045:D2045"/>
    <mergeCell ref="C2050:D2050"/>
    <mergeCell ref="C2009:D2009"/>
    <mergeCell ref="C2010:D2010"/>
    <mergeCell ref="C2017:D2017"/>
    <mergeCell ref="C2021:D2021"/>
    <mergeCell ref="C2022:D2022"/>
    <mergeCell ref="C2023:D2023"/>
    <mergeCell ref="C2024:D2024"/>
    <mergeCell ref="C2027:D2027"/>
    <mergeCell ref="C2028:D2028"/>
  </mergeCells>
  <phoneticPr fontId="4" type="noConversion"/>
  <conditionalFormatting sqref="E585:I585">
    <cfRule type="cellIs" dxfId="48" priority="51" stopIfTrue="1" operator="notEqual">
      <formula>0</formula>
    </cfRule>
    <cfRule type="cellIs" priority="52" stopIfTrue="1" operator="notEqual">
      <formula>0</formula>
    </cfRule>
  </conditionalFormatting>
  <conditionalFormatting sqref="O612:O645 T612:T645 T650:T723 O650:O723">
    <cfRule type="cellIs" dxfId="47" priority="44" stopIfTrue="1" operator="lessThan">
      <formula>0</formula>
    </cfRule>
  </conditionalFormatting>
  <conditionalFormatting sqref="O610 T610">
    <cfRule type="cellIs" dxfId="46" priority="43" stopIfTrue="1" operator="lessThan">
      <formula>0</formula>
    </cfRule>
  </conditionalFormatting>
  <conditionalFormatting sqref="T646:T649 O646 O648:O649">
    <cfRule type="cellIs" dxfId="45" priority="42" stopIfTrue="1" operator="lessThan">
      <formula>0</formula>
    </cfRule>
  </conditionalFormatting>
  <conditionalFormatting sqref="O647">
    <cfRule type="cellIs" dxfId="44" priority="41" stopIfTrue="1" operator="lessThan">
      <formula>0</formula>
    </cfRule>
  </conditionalFormatting>
  <conditionalFormatting sqref="O745:O778 T745:T778 T783:T856 O783:O856">
    <cfRule type="cellIs" dxfId="43" priority="40" stopIfTrue="1" operator="lessThan">
      <formula>0</formula>
    </cfRule>
  </conditionalFormatting>
  <conditionalFormatting sqref="O743 T743">
    <cfRule type="cellIs" dxfId="42" priority="39" stopIfTrue="1" operator="lessThan">
      <formula>0</formula>
    </cfRule>
  </conditionalFormatting>
  <conditionalFormatting sqref="T779:T782 O779 O781:O782">
    <cfRule type="cellIs" dxfId="41" priority="38" stopIfTrue="1" operator="lessThan">
      <formula>0</formula>
    </cfRule>
  </conditionalFormatting>
  <conditionalFormatting sqref="O780">
    <cfRule type="cellIs" dxfId="40" priority="37" stopIfTrue="1" operator="lessThan">
      <formula>0</formula>
    </cfRule>
  </conditionalFormatting>
  <conditionalFormatting sqref="O878:O911 T878:T911 T916:T989 O916:O989">
    <cfRule type="cellIs" dxfId="39" priority="36" stopIfTrue="1" operator="lessThan">
      <formula>0</formula>
    </cfRule>
  </conditionalFormatting>
  <conditionalFormatting sqref="O876 T876">
    <cfRule type="cellIs" dxfId="38" priority="35" stopIfTrue="1" operator="lessThan">
      <formula>0</formula>
    </cfRule>
  </conditionalFormatting>
  <conditionalFormatting sqref="T912:T915 O912 O914:O915">
    <cfRule type="cellIs" dxfId="37" priority="34" stopIfTrue="1" operator="lessThan">
      <formula>0</formula>
    </cfRule>
  </conditionalFormatting>
  <conditionalFormatting sqref="O913">
    <cfRule type="cellIs" dxfId="36" priority="33" stopIfTrue="1" operator="lessThan">
      <formula>0</formula>
    </cfRule>
  </conditionalFormatting>
  <conditionalFormatting sqref="O1011:O1044 T1011:T1044 T1049:T1122 O1049:O1122">
    <cfRule type="cellIs" dxfId="35" priority="32" stopIfTrue="1" operator="lessThan">
      <formula>0</formula>
    </cfRule>
  </conditionalFormatting>
  <conditionalFormatting sqref="O1009 T1009">
    <cfRule type="cellIs" dxfId="34" priority="31" stopIfTrue="1" operator="lessThan">
      <formula>0</formula>
    </cfRule>
  </conditionalFormatting>
  <conditionalFormatting sqref="T1045:T1048 O1045 O1047:O1048">
    <cfRule type="cellIs" dxfId="33" priority="30" stopIfTrue="1" operator="lessThan">
      <formula>0</formula>
    </cfRule>
  </conditionalFormatting>
  <conditionalFormatting sqref="O1046">
    <cfRule type="cellIs" dxfId="32" priority="29" stopIfTrue="1" operator="lessThan">
      <formula>0</formula>
    </cfRule>
  </conditionalFormatting>
  <conditionalFormatting sqref="O1144:O1177 T1144:T1177 T1182:T1255 O1182:O1255">
    <cfRule type="cellIs" dxfId="31" priority="28" stopIfTrue="1" operator="lessThan">
      <formula>0</formula>
    </cfRule>
  </conditionalFormatting>
  <conditionalFormatting sqref="O1142 T1142">
    <cfRule type="cellIs" dxfId="30" priority="27" stopIfTrue="1" operator="lessThan">
      <formula>0</formula>
    </cfRule>
  </conditionalFormatting>
  <conditionalFormatting sqref="T1178:T1181 O1178 O1180:O1181">
    <cfRule type="cellIs" dxfId="29" priority="26" stopIfTrue="1" operator="lessThan">
      <formula>0</formula>
    </cfRule>
  </conditionalFormatting>
  <conditionalFormatting sqref="O1179">
    <cfRule type="cellIs" dxfId="28" priority="25" stopIfTrue="1" operator="lessThan">
      <formula>0</formula>
    </cfRule>
  </conditionalFormatting>
  <conditionalFormatting sqref="O1277:O1310 T1277:T1310 T1315:T1388 O1315:O1388">
    <cfRule type="cellIs" dxfId="27" priority="24" stopIfTrue="1" operator="lessThan">
      <formula>0</formula>
    </cfRule>
  </conditionalFormatting>
  <conditionalFormatting sqref="O1275 T1275">
    <cfRule type="cellIs" dxfId="26" priority="23" stopIfTrue="1" operator="lessThan">
      <formula>0</formula>
    </cfRule>
  </conditionalFormatting>
  <conditionalFormatting sqref="T1311:T1314 O1311 O1313:O1314">
    <cfRule type="cellIs" dxfId="25" priority="22" stopIfTrue="1" operator="lessThan">
      <formula>0</formula>
    </cfRule>
  </conditionalFormatting>
  <conditionalFormatting sqref="O1312">
    <cfRule type="cellIs" dxfId="24" priority="21" stopIfTrue="1" operator="lessThan">
      <formula>0</formula>
    </cfRule>
  </conditionalFormatting>
  <conditionalFormatting sqref="O1410:O1443 T1410:T1443 T1448:T1521 O1448:O1521">
    <cfRule type="cellIs" dxfId="23" priority="20" stopIfTrue="1" operator="lessThan">
      <formula>0</formula>
    </cfRule>
  </conditionalFormatting>
  <conditionalFormatting sqref="O1408 T1408">
    <cfRule type="cellIs" dxfId="22" priority="19" stopIfTrue="1" operator="lessThan">
      <formula>0</formula>
    </cfRule>
  </conditionalFormatting>
  <conditionalFormatting sqref="T1444:T1447 O1444 O1446:O1447">
    <cfRule type="cellIs" dxfId="21" priority="18" stopIfTrue="1" operator="lessThan">
      <formula>0</formula>
    </cfRule>
  </conditionalFormatting>
  <conditionalFormatting sqref="O1445">
    <cfRule type="cellIs" dxfId="20" priority="17" stopIfTrue="1" operator="lessThan">
      <formula>0</formula>
    </cfRule>
  </conditionalFormatting>
  <conditionalFormatting sqref="O1543:O1576 T1543:T1576 T1581:T1654 O1581:O1654">
    <cfRule type="cellIs" dxfId="19" priority="16" stopIfTrue="1" operator="lessThan">
      <formula>0</formula>
    </cfRule>
  </conditionalFormatting>
  <conditionalFormatting sqref="O1541 T1541">
    <cfRule type="cellIs" dxfId="18" priority="15" stopIfTrue="1" operator="lessThan">
      <formula>0</formula>
    </cfRule>
  </conditionalFormatting>
  <conditionalFormatting sqref="T1577:T1580 O1577 O1579:O1580">
    <cfRule type="cellIs" dxfId="17" priority="14" stopIfTrue="1" operator="lessThan">
      <formula>0</formula>
    </cfRule>
  </conditionalFormatting>
  <conditionalFormatting sqref="O1578">
    <cfRule type="cellIs" dxfId="16" priority="13" stopIfTrue="1" operator="lessThan">
      <formula>0</formula>
    </cfRule>
  </conditionalFormatting>
  <conditionalFormatting sqref="O1676:O1709 T1676:T1709 T1714:T1787 O1714:O1787">
    <cfRule type="cellIs" dxfId="15" priority="12" stopIfTrue="1" operator="lessThan">
      <formula>0</formula>
    </cfRule>
  </conditionalFormatting>
  <conditionalFormatting sqref="O1674 T1674">
    <cfRule type="cellIs" dxfId="14" priority="11" stopIfTrue="1" operator="lessThan">
      <formula>0</formula>
    </cfRule>
  </conditionalFormatting>
  <conditionalFormatting sqref="T1710:T1713 O1710 O1712:O1713">
    <cfRule type="cellIs" dxfId="13" priority="10" stopIfTrue="1" operator="lessThan">
      <formula>0</formula>
    </cfRule>
  </conditionalFormatting>
  <conditionalFormatting sqref="O1711">
    <cfRule type="cellIs" dxfId="12" priority="9" stopIfTrue="1" operator="lessThan">
      <formula>0</formula>
    </cfRule>
  </conditionalFormatting>
  <conditionalFormatting sqref="O1809:O1842 T1809:T1842 T1847:T1920 O1847:O1920">
    <cfRule type="cellIs" dxfId="11" priority="8" stopIfTrue="1" operator="lessThan">
      <formula>0</formula>
    </cfRule>
  </conditionalFormatting>
  <conditionalFormatting sqref="O1807 T1807">
    <cfRule type="cellIs" dxfId="10" priority="7" stopIfTrue="1" operator="lessThan">
      <formula>0</formula>
    </cfRule>
  </conditionalFormatting>
  <conditionalFormatting sqref="T1843:T1846 O1843 O1845:O1846">
    <cfRule type="cellIs" dxfId="9" priority="6" stopIfTrue="1" operator="lessThan">
      <formula>0</formula>
    </cfRule>
  </conditionalFormatting>
  <conditionalFormatting sqref="O1844">
    <cfRule type="cellIs" dxfId="8" priority="5" stopIfTrue="1" operator="lessThan">
      <formula>0</formula>
    </cfRule>
  </conditionalFormatting>
  <conditionalFormatting sqref="O1942:O1975 T1942:T1975 T1980:T2053 O1980:O2053">
    <cfRule type="cellIs" dxfId="7" priority="4" stopIfTrue="1" operator="lessThan">
      <formula>0</formula>
    </cfRule>
  </conditionalFormatting>
  <conditionalFormatting sqref="O1940 T1940">
    <cfRule type="cellIs" dxfId="6" priority="3" stopIfTrue="1" operator="lessThan">
      <formula>0</formula>
    </cfRule>
  </conditionalFormatting>
  <conditionalFormatting sqref="T1976:T1979 O1976 O1978:O1979">
    <cfRule type="cellIs" dxfId="5" priority="2" stopIfTrue="1" operator="lessThan">
      <formula>0</formula>
    </cfRule>
  </conditionalFormatting>
  <conditionalFormatting sqref="O1977">
    <cfRule type="cellIs" dxfId="4" priority="1" stopIfTrue="1" operator="lessThan">
      <formula>0</formula>
    </cfRule>
  </conditionalFormatting>
  <dataValidations count="8">
    <dataValidation type="whole" errorStyle="information" operator="greaterThan" allowBlank="1" showInputMessage="1" showErrorMessage="1" error="Въвежда се положително число !" sqref="D368">
      <formula1>0</formula1>
    </dataValidation>
    <dataValidation type="whole" errorStyle="information" operator="lessThan" allowBlank="1" showInputMessage="1" showErrorMessage="1" error="Въвежда се отрицателно число !" sqref="I574:I577 I504:I507 I509:I510 I519:I522 I532:I552 I469:I483 I456:I457 I485:I489 I491:I498 I453:I454 I512:I517 I466:I467 I449:I451 I459:I464 I554:I572 I524:I527 I500:I502 I529:I530 I579:I583 U667:V667 U655 Q667:S667 Q655:R655 L667:N667 L655:M655 U800:V800 U788 Q800:S800 Q788:R788 L800:N800 L788:M788 U933:V933 U921 Q933:S933 Q921:R921 L933:N933 L921:M921 U1066:V1066 U1054 Q1066:S1066 Q1054:R1054 L1066:N1066 L1054:M1054 U1199:V1199 U1187 Q1199:S1199 Q1187:R1187 L1199:N1199 L1187:M1187 U1332:V1332 U1320 Q1332:S1332 Q1320:R1320 L1332:N1332 L1320:M1320 U1465:V1465 U1453 Q1465:S1465 Q1453:R1453 L1465:N1465 L1453:M1453 U1598:V1598 U1586 Q1598:S1598 Q1586:R1586 L1598:N1598 L1586:M1586 U1731:V1731 U1719 Q1731:S1731 Q1719:R1719 L1731:N1731 L1719:M1719 U1864:V1864 U1852 Q1864:S1864 Q1852:R1852 L1864:N1864 L1852:M1852 U1997:V1997 U1985 Q1997:S1997 Q1985:R1985 L1997:N1997 L1985:M1985">
      <formula1>0</formula1>
    </dataValidation>
    <dataValidation type="whole" operator="lessThan" allowBlank="1" showInputMessage="1" showErrorMessage="1" error="Въвежда се цяло число!" sqref="E379:H382 E349:H361 E400:H405 E397:H398 E394:H395 E390:H392 E387:H388 E384:H385 E376:H377 E371:H374 E363:H369 E657:H662 E647:H649 E629:H645 E613:H614 E720:H720 E716:H718 E711:H714 E707:H709 E699:H705 E695:H697 E688:H693 E681:H686 E671:H679 E664:H669 E651:H655 E622:H627 E616:H620 E790:H795 E780:H782 E762:H778 E746:H747 E853:H853 E849:H851 E844:H847 E840:H842 E832:H838 E828:H830 E821:H826 E814:H819 E804:H812 E797:H802 E784:H788 E755:H760 E749:H753 E923:H928 E913:H915 E895:H911 E879:H880 E986:H986 E982:H984 E977:H980 E973:H975 E965:H971 E961:H963 E954:H959 E947:H952 E937:H945 E930:H935 E917:H921 E888:H893 E882:H886 E1056:H1061 E1046:H1048 E1028:H1044 E1012:H1013 E1119:H1119 E1115:H1117 E1110:H1113 E1106:H1108 E1098:H1104 E1094:H1096 E1087:H1092 E1080:H1085 E1070:H1078 E1063:H1068 E1050:H1054 E1021:H1026 E1015:H1019 E1189:H1194 E1179:H1181 E1161:H1177 E1145:H1146 E1252:H1252 E1248:H1250 E1243:H1246 E1239:H1241 E1231:H1237 E1227:H1229 E1220:H1225 E1213:H1218 E1203:H1211 E1196:H1201 E1183:H1187 E1154:H1159 E1148:H1152 E1322:H1327 E1312:H1314 E1294:H1310 E1278:H1279 E1385:H1385 E1381:H1383 E1376:H1379 E1372:H1374 E1364:H1370 E1360:H1362 E1353:H1358 E1346:H1351 E1336:H1344 E1329:H1334 E1316:H1320 E1287:H1292 E1281:H1285 E1455:H1460 E1445:H1447 E1427:H1443 E1411:H1412 E1518:H1518 E1514:H1516 E1509:H1512 E1505:H1507 E1497:H1503 E1493:H1495 E1486:H1491 E1479:H1484 E1469:H1477 E1462:H1467 E1449:H1453 E1420:H1425 E1414:H1418 E1588:H1593 E1578:H1580 E1560:H1576 E1544:H1545 E1651:H1651 E1647:H1649 E1642:H1645 E1638:H1640 E1630:H1636 E1626:H1628 E1619:H1624 E1612:H1617 E1602:H1610 E1595:H1600 E1582:H1586 E1553:H1558 E1547:H1551 E1721:H1726 E1711:H1713 E1693:H1709 E1677:H1678 E1784:H1784 E1780:H1782 E1775:H1778 E1771:H1773 E1763:H1769 E1759:H1761 E1752:H1757 E1745:H1750 E1735:H1743 E1728:H1733 E1715:H1719 E1686:H1691 E1680:H1684 E1854:H1859 E1844:H1846 E1826:H1842 E1810:H1811 E1917:H1917 E1913:H1915 E1908:H1911 E1904:H1906 E1896:H1902 E1892:H1894 E1885:H1890 E1878:H1883 E1868:H1876 E1861:H1866 E1848:H1852 E1819:H1824 E1813:H1817 E1987:H1992 E1977:H1979 E1959:H1975 E1943:H1944 E2050:H2050 E2046:H2048 E2041:H2044 E2037:H2039 E2029:H2035 E2025:H2027 E2018:H2023 E2011:H2016 E2001:H2009 E1994:H1999 E1981:H1985 E1952:H1957 E1946:H1950">
      <formula1>999999999999999000</formula1>
    </dataValidation>
    <dataValidation type="whole" operator="lessThan" allowBlank="1" showInputMessage="1" showErrorMessage="1" error="Въвежда се цяло яисло!" sqref="E532:H552 E504:H507 E574:H577 E554:H572 E512:H517 E529:H530 E524:H527 E519:H522 E509:H510 E579:H583 E500:H502 E491:H498 E485:H489 E469:H483 E466:H467 E459:H464 E456:H457 E453:H454 E449:H451 E414:H415 E409:H412">
      <formula1>999999999999999000000</formula1>
    </dataValidation>
    <dataValidation errorStyle="information" operator="lessThan" allowBlank="1" showInputMessage="1" showErrorMessage="1" error="Въвежда се отрицателно число !" sqref="D390:D391"/>
    <dataValidation type="whole" operator="lessThan" allowBlank="1" showInputMessage="1" showErrorMessage="1" error="Въвежда се цяло число!" sqref="E22:H54 E56:H162">
      <formula1>99999999999999900</formula1>
    </dataValidation>
    <dataValidation allowBlank="1" showInputMessage="1" showErrorMessage="1" prompt="Въведете код на група !" sqref="C608 C741 C874 C1007 C1140 C1273 C1406 C1539 C1672 C1805 C1938"/>
    <dataValidation type="whole" operator="lessThan" allowBlank="1" showInputMessage="1" showErrorMessage="1" error="Въведете отрицателно число!!!" sqref="Q718:W718 L718:O718 Q851:W851 L851:O851 Q984:W984 L984:O984 Q1117:W1117 L1117:O1117 Q1250:W1250 L1250:O1250 Q1383:W1383 L1383:O1383 Q1516:W1516 L1516:O1516 Q1649:W1649 L1649:O1649 Q1782:W1782 L1782:O1782 Q1915:W1915 L1915:O1915 Q2048:W2048 L2048:O2048">
      <formula1>0</formula1>
    </dataValidation>
  </dataValidations>
  <printOptions horizontalCentered="1"/>
  <pageMargins left="0.47244094488188981" right="0.15748031496062992" top="0.31496062992125984" bottom="0.27559055118110237" header="0.19685039370078741" footer="0.19685039370078741"/>
  <pageSetup paperSize="9" scale="55" orientation="landscape" blackAndWhite="1" r:id="rId1"/>
  <headerFooter alignWithMargins="0"/>
  <rowBreaks count="7" manualBreakCount="7">
    <brk id="69" max="7" man="1"/>
    <brk id="163" max="7" man="1"/>
    <brk id="207" max="16383" man="1"/>
    <brk id="278" max="7" man="1"/>
    <brk id="332" max="5" man="1"/>
    <brk id="385" max="7" man="1"/>
    <brk id="435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E261"/>
  <sheetViews>
    <sheetView topLeftCell="AF1" zoomScale="75" workbookViewId="0">
      <selection activeCell="I12" sqref="I12:AE144"/>
    </sheetView>
  </sheetViews>
  <sheetFormatPr defaultColWidth="9.109375" defaultRowHeight="13.2"/>
  <cols>
    <col min="1" max="1" width="10.33203125" style="317" hidden="1" customWidth="1"/>
    <col min="2" max="2" width="9.6640625" style="317" hidden="1" customWidth="1"/>
    <col min="3" max="3" width="18.109375" style="317" hidden="1" customWidth="1"/>
    <col min="4" max="4" width="11.5546875" style="317" hidden="1" customWidth="1"/>
    <col min="5" max="5" width="13.88671875" style="317" hidden="1" customWidth="1"/>
    <col min="6" max="6" width="15.5546875" style="317" hidden="1" customWidth="1"/>
    <col min="7" max="7" width="12.109375" style="317" hidden="1" customWidth="1"/>
    <col min="8" max="8" width="12.6640625" style="317" hidden="1" customWidth="1"/>
    <col min="9" max="9" width="7.109375" style="318" hidden="1" customWidth="1"/>
    <col min="10" max="10" width="9.109375" style="318" hidden="1" customWidth="1"/>
    <col min="11" max="11" width="60.6640625" style="319" hidden="1" customWidth="1"/>
    <col min="12" max="12" width="16.88671875" style="320" hidden="1" customWidth="1"/>
    <col min="13" max="15" width="15" style="320" hidden="1" customWidth="1"/>
    <col min="16" max="16" width="15" style="437" hidden="1" customWidth="1"/>
    <col min="17" max="17" width="2.33203125" style="321" hidden="1" customWidth="1"/>
    <col min="18" max="18" width="1" style="321" hidden="1" customWidth="1"/>
    <col min="19" max="19" width="18.44140625" style="322" hidden="1" customWidth="1"/>
    <col min="20" max="20" width="21.6640625" style="321" hidden="1" customWidth="1"/>
    <col min="21" max="21" width="21.6640625" style="322" hidden="1" customWidth="1"/>
    <col min="22" max="22" width="20" style="321" hidden="1" customWidth="1"/>
    <col min="23" max="23" width="1.5546875" style="321" hidden="1" customWidth="1"/>
    <col min="24" max="30" width="17.6640625" style="321" hidden="1" customWidth="1"/>
    <col min="31" max="31" width="23.109375" style="321" hidden="1" customWidth="1"/>
    <col min="32" max="16384" width="9.109375" style="321"/>
  </cols>
  <sheetData>
    <row r="1" spans="1:31">
      <c r="A1" s="317" t="s">
        <v>296</v>
      </c>
      <c r="B1" s="317">
        <v>133</v>
      </c>
      <c r="I1" s="317"/>
    </row>
    <row r="2" spans="1:31">
      <c r="A2" s="317" t="s">
        <v>297</v>
      </c>
      <c r="B2" s="317" t="s">
        <v>1681</v>
      </c>
      <c r="I2" s="317"/>
    </row>
    <row r="3" spans="1:31">
      <c r="A3" s="317" t="s">
        <v>298</v>
      </c>
      <c r="B3" s="317" t="s">
        <v>1679</v>
      </c>
      <c r="I3" s="317"/>
    </row>
    <row r="4" spans="1:31" ht="15.6">
      <c r="A4" s="317" t="s">
        <v>299</v>
      </c>
      <c r="B4" s="317" t="s">
        <v>930</v>
      </c>
      <c r="C4" s="323"/>
      <c r="I4" s="317"/>
    </row>
    <row r="5" spans="1:31" ht="31.5" customHeight="1">
      <c r="A5" s="317" t="s">
        <v>300</v>
      </c>
      <c r="B5" s="484"/>
      <c r="C5" s="484"/>
    </row>
    <row r="6" spans="1:31">
      <c r="A6" s="324"/>
      <c r="B6" s="325"/>
    </row>
    <row r="8" spans="1:31">
      <c r="B8" s="317" t="s">
        <v>1680</v>
      </c>
      <c r="I8" s="317"/>
    </row>
    <row r="9" spans="1:31">
      <c r="I9" s="317"/>
    </row>
    <row r="10" spans="1:31">
      <c r="I10" s="317"/>
    </row>
    <row r="11" spans="1:31" ht="18">
      <c r="A11" s="317" t="s">
        <v>696</v>
      </c>
      <c r="I11" s="326"/>
      <c r="J11" s="326"/>
      <c r="K11" s="326"/>
      <c r="L11" s="327"/>
      <c r="M11" s="327"/>
      <c r="N11" s="327"/>
      <c r="O11" s="327"/>
      <c r="P11" s="43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</row>
    <row r="12" spans="1:31" ht="15.6">
      <c r="A12" s="317">
        <v>1</v>
      </c>
      <c r="I12" s="96"/>
      <c r="J12" s="96"/>
      <c r="K12" s="97"/>
      <c r="L12" s="167"/>
      <c r="M12" s="167"/>
      <c r="N12" s="167"/>
      <c r="O12" s="167"/>
      <c r="P12" s="173"/>
      <c r="Q12" s="102" t="str">
        <f>(IF($E142&lt;&gt;0,$J$2,IF($I142&lt;&gt;0,$J$2,"")))</f>
        <v/>
      </c>
      <c r="R12" s="103"/>
      <c r="S12" s="167"/>
      <c r="T12" s="167"/>
      <c r="U12" s="173"/>
      <c r="V12" s="173"/>
      <c r="W12" s="173"/>
      <c r="X12" s="167"/>
      <c r="Y12" s="167"/>
      <c r="Z12" s="173"/>
      <c r="AA12" s="173"/>
      <c r="AB12" s="167"/>
      <c r="AC12" s="173"/>
      <c r="AD12" s="173"/>
    </row>
    <row r="13" spans="1:31" ht="15.6">
      <c r="A13" s="317">
        <v>2</v>
      </c>
      <c r="I13" s="96"/>
      <c r="J13" s="108"/>
      <c r="K13" s="109"/>
      <c r="L13" s="167"/>
      <c r="M13" s="167"/>
      <c r="N13" s="167"/>
      <c r="O13" s="167"/>
      <c r="P13" s="173"/>
      <c r="Q13" s="102" t="str">
        <f>(IF($E142&lt;&gt;0,$J$2,IF($I142&lt;&gt;0,$J$2,"")))</f>
        <v/>
      </c>
      <c r="R13" s="103"/>
      <c r="S13" s="167"/>
      <c r="T13" s="167"/>
      <c r="U13" s="173"/>
      <c r="V13" s="173"/>
      <c r="W13" s="173"/>
      <c r="X13" s="167"/>
      <c r="Y13" s="167"/>
      <c r="Z13" s="173"/>
      <c r="AA13" s="173"/>
      <c r="AB13" s="167"/>
      <c r="AC13" s="173"/>
      <c r="AD13" s="173"/>
    </row>
    <row r="14" spans="1:31" ht="37.5" customHeight="1">
      <c r="A14" s="317">
        <v>3</v>
      </c>
      <c r="I14" s="750">
        <f>$B$7</f>
        <v>0</v>
      </c>
      <c r="J14" s="751"/>
      <c r="K14" s="751"/>
      <c r="L14" s="167"/>
      <c r="M14" s="167"/>
      <c r="N14" s="167"/>
      <c r="O14" s="167"/>
      <c r="P14" s="173"/>
      <c r="Q14" s="102" t="str">
        <f>(IF($E142&lt;&gt;0,$J$2,IF($I142&lt;&gt;0,$J$2,"")))</f>
        <v/>
      </c>
      <c r="R14" s="103"/>
      <c r="S14" s="167"/>
      <c r="T14" s="167"/>
      <c r="U14" s="173"/>
      <c r="V14" s="173"/>
      <c r="W14" s="173"/>
      <c r="X14" s="167"/>
      <c r="Y14" s="167"/>
      <c r="Z14" s="173"/>
      <c r="AA14" s="173"/>
      <c r="AB14" s="167"/>
      <c r="AC14" s="173"/>
      <c r="AD14" s="173"/>
    </row>
    <row r="15" spans="1:31" ht="15.6">
      <c r="A15" s="317">
        <v>4</v>
      </c>
      <c r="I15" s="96"/>
      <c r="J15" s="108"/>
      <c r="K15" s="109"/>
      <c r="L15" s="168" t="s">
        <v>1663</v>
      </c>
      <c r="M15" s="168" t="s">
        <v>770</v>
      </c>
      <c r="N15" s="167"/>
      <c r="O15" s="167"/>
      <c r="P15" s="173"/>
      <c r="Q15" s="102" t="str">
        <f>(IF($E142&lt;&gt;0,$J$2,IF($I142&lt;&gt;0,$J$2,"")))</f>
        <v/>
      </c>
      <c r="R15" s="103"/>
      <c r="S15" s="167"/>
      <c r="T15" s="167"/>
      <c r="U15" s="173"/>
      <c r="V15" s="173"/>
      <c r="W15" s="173"/>
      <c r="X15" s="167"/>
      <c r="Y15" s="167"/>
      <c r="Z15" s="173"/>
      <c r="AA15" s="173"/>
      <c r="AB15" s="167"/>
      <c r="AC15" s="173"/>
      <c r="AD15" s="173"/>
    </row>
    <row r="16" spans="1:31" ht="18.75" customHeight="1">
      <c r="A16" s="317">
        <v>5</v>
      </c>
      <c r="I16" s="752">
        <f>$B$9</f>
        <v>0</v>
      </c>
      <c r="J16" s="751"/>
      <c r="K16" s="751"/>
      <c r="L16" s="169">
        <f>$E$9</f>
        <v>0</v>
      </c>
      <c r="M16" s="170">
        <f>$F$9</f>
        <v>0</v>
      </c>
      <c r="N16" s="167"/>
      <c r="O16" s="167"/>
      <c r="P16" s="173"/>
      <c r="Q16" s="102" t="str">
        <f>(IF($E142&lt;&gt;0,$J$2,IF($I142&lt;&gt;0,$J$2,"")))</f>
        <v/>
      </c>
      <c r="R16" s="103"/>
      <c r="S16" s="167"/>
      <c r="T16" s="167"/>
      <c r="U16" s="173"/>
      <c r="V16" s="173"/>
      <c r="W16" s="173"/>
      <c r="X16" s="167"/>
      <c r="Y16" s="167"/>
      <c r="Z16" s="173"/>
      <c r="AA16" s="173"/>
      <c r="AB16" s="167"/>
      <c r="AC16" s="173"/>
      <c r="AD16" s="173"/>
    </row>
    <row r="17" spans="1:31" ht="15.6">
      <c r="A17" s="317">
        <v>6</v>
      </c>
      <c r="I17" s="111">
        <f>$B$10</f>
        <v>0</v>
      </c>
      <c r="J17" s="96"/>
      <c r="K17" s="97"/>
      <c r="L17" s="167"/>
      <c r="M17" s="171">
        <f>$F$10</f>
        <v>0</v>
      </c>
      <c r="N17" s="167"/>
      <c r="O17" s="167"/>
      <c r="P17" s="173"/>
      <c r="Q17" s="102" t="str">
        <f>(IF($E142&lt;&gt;0,$J$2,IF($I142&lt;&gt;0,$J$2,"")))</f>
        <v/>
      </c>
      <c r="R17" s="103"/>
      <c r="S17" s="167"/>
      <c r="T17" s="167"/>
      <c r="U17" s="173"/>
      <c r="V17" s="173"/>
      <c r="W17" s="173"/>
      <c r="X17" s="167"/>
      <c r="Y17" s="167"/>
      <c r="Z17" s="173"/>
      <c r="AA17" s="173"/>
      <c r="AB17" s="167"/>
      <c r="AC17" s="173"/>
      <c r="AD17" s="173"/>
    </row>
    <row r="18" spans="1:31" ht="16.2" thickBot="1">
      <c r="A18" s="317">
        <v>7</v>
      </c>
      <c r="I18" s="111"/>
      <c r="J18" s="96"/>
      <c r="K18" s="97"/>
      <c r="L18" s="172"/>
      <c r="M18" s="167"/>
      <c r="N18" s="167"/>
      <c r="O18" s="167"/>
      <c r="P18" s="173"/>
      <c r="Q18" s="102" t="str">
        <f>(IF($E142&lt;&gt;0,$J$2,IF($I142&lt;&gt;0,$J$2,"")))</f>
        <v/>
      </c>
      <c r="R18" s="103"/>
      <c r="S18" s="167"/>
      <c r="T18" s="167"/>
      <c r="U18" s="173"/>
      <c r="V18" s="173"/>
      <c r="W18" s="173"/>
      <c r="X18" s="167"/>
      <c r="Y18" s="167"/>
      <c r="Z18" s="173"/>
      <c r="AA18" s="173"/>
      <c r="AB18" s="167"/>
      <c r="AC18" s="173"/>
      <c r="AD18" s="173"/>
    </row>
    <row r="19" spans="1:31" ht="18.75" customHeight="1" thickTop="1" thickBot="1">
      <c r="A19" s="317">
        <v>8</v>
      </c>
      <c r="I19" s="752">
        <f>$B$12</f>
        <v>0</v>
      </c>
      <c r="J19" s="751"/>
      <c r="K19" s="751"/>
      <c r="L19" s="167" t="s">
        <v>1664</v>
      </c>
      <c r="M19" s="174">
        <f>$F$12</f>
        <v>0</v>
      </c>
      <c r="N19" s="167"/>
      <c r="O19" s="167"/>
      <c r="P19" s="173"/>
      <c r="Q19" s="102" t="str">
        <f>(IF($E142&lt;&gt;0,$J$2,IF($I142&lt;&gt;0,$J$2,"")))</f>
        <v/>
      </c>
      <c r="R19" s="103"/>
      <c r="S19" s="167"/>
      <c r="T19" s="167"/>
      <c r="U19" s="173"/>
      <c r="V19" s="173"/>
      <c r="W19" s="173"/>
      <c r="X19" s="167"/>
      <c r="Y19" s="167"/>
      <c r="Z19" s="173"/>
      <c r="AA19" s="173"/>
      <c r="AB19" s="167"/>
      <c r="AC19" s="173"/>
      <c r="AD19" s="173"/>
    </row>
    <row r="20" spans="1:31" ht="16.2" thickTop="1">
      <c r="A20" s="317">
        <v>9</v>
      </c>
      <c r="I20" s="111">
        <f>$B$13</f>
        <v>0</v>
      </c>
      <c r="J20" s="96"/>
      <c r="K20" s="97"/>
      <c r="L20" s="172" t="s">
        <v>1665</v>
      </c>
      <c r="M20" s="167"/>
      <c r="N20" s="167"/>
      <c r="O20" s="167"/>
      <c r="P20" s="173"/>
      <c r="Q20" s="102" t="str">
        <f>(IF($E142&lt;&gt;0,$J$2,IF($I142&lt;&gt;0,$J$2,"")))</f>
        <v/>
      </c>
      <c r="R20" s="103"/>
      <c r="S20" s="167"/>
      <c r="T20" s="167"/>
      <c r="U20" s="173"/>
      <c r="V20" s="173"/>
      <c r="W20" s="173"/>
      <c r="X20" s="167"/>
      <c r="Y20" s="167"/>
      <c r="Z20" s="173"/>
      <c r="AA20" s="173"/>
      <c r="AB20" s="167"/>
      <c r="AC20" s="173"/>
      <c r="AD20" s="173"/>
    </row>
    <row r="21" spans="1:31" ht="15.6">
      <c r="A21" s="317">
        <v>10</v>
      </c>
      <c r="I21" s="111"/>
      <c r="J21" s="96"/>
      <c r="K21" s="166"/>
      <c r="L21" s="166"/>
      <c r="M21" s="166"/>
      <c r="N21" s="166"/>
      <c r="O21" s="166"/>
      <c r="P21" s="302"/>
      <c r="Q21" s="102" t="str">
        <f>(IF($E142&lt;&gt;0,$J$2,IF($I142&lt;&gt;0,$J$2,"")))</f>
        <v/>
      </c>
      <c r="R21" s="103"/>
      <c r="S21" s="167"/>
      <c r="T21" s="167"/>
      <c r="U21" s="173"/>
      <c r="V21" s="173"/>
      <c r="W21" s="173"/>
      <c r="X21" s="167"/>
      <c r="Y21" s="167"/>
      <c r="Z21" s="173"/>
      <c r="AA21" s="173"/>
      <c r="AB21" s="167"/>
      <c r="AC21" s="173"/>
      <c r="AD21" s="173"/>
    </row>
    <row r="22" spans="1:31" ht="16.8" thickBot="1">
      <c r="A22" s="317">
        <v>11</v>
      </c>
      <c r="I22" s="96"/>
      <c r="J22" s="108"/>
      <c r="K22" s="109"/>
      <c r="L22" s="167"/>
      <c r="M22" s="172"/>
      <c r="N22" s="172"/>
      <c r="O22" s="172"/>
      <c r="P22" s="176" t="s">
        <v>1666</v>
      </c>
      <c r="Q22" s="102" t="str">
        <f>(IF($E142&lt;&gt;0,$J$2,IF($I142&lt;&gt;0,$J$2,"")))</f>
        <v/>
      </c>
      <c r="R22" s="103"/>
      <c r="S22" s="175" t="s">
        <v>993</v>
      </c>
      <c r="T22" s="167"/>
      <c r="U22" s="173"/>
      <c r="V22" s="176" t="s">
        <v>1666</v>
      </c>
      <c r="W22" s="173"/>
      <c r="X22" s="175" t="s">
        <v>994</v>
      </c>
      <c r="Y22" s="167"/>
      <c r="Z22" s="173"/>
      <c r="AA22" s="176" t="s">
        <v>1666</v>
      </c>
      <c r="AB22" s="167"/>
      <c r="AC22" s="173"/>
      <c r="AD22" s="176" t="s">
        <v>1666</v>
      </c>
    </row>
    <row r="23" spans="1:31" ht="18.600000000000001" thickBot="1">
      <c r="A23" s="317">
        <v>12</v>
      </c>
      <c r="I23" s="602"/>
      <c r="J23" s="316"/>
      <c r="K23" s="593" t="s">
        <v>806</v>
      </c>
      <c r="L23" s="642" t="s">
        <v>807</v>
      </c>
      <c r="M23" s="642" t="s">
        <v>771</v>
      </c>
      <c r="N23" s="643" t="s">
        <v>772</v>
      </c>
      <c r="O23" s="664" t="s">
        <v>773</v>
      </c>
      <c r="P23" s="643" t="s">
        <v>773</v>
      </c>
      <c r="Q23" s="102" t="str">
        <f>(IF($E142&lt;&gt;0,$J$2,IF($I142&lt;&gt;0,$J$2,"")))</f>
        <v/>
      </c>
      <c r="R23" s="103"/>
      <c r="S23" s="753" t="s">
        <v>689</v>
      </c>
      <c r="T23" s="753" t="s">
        <v>690</v>
      </c>
      <c r="U23" s="743" t="s">
        <v>691</v>
      </c>
      <c r="V23" s="743" t="s">
        <v>995</v>
      </c>
      <c r="W23" s="103"/>
      <c r="X23" s="743" t="s">
        <v>692</v>
      </c>
      <c r="Y23" s="743" t="s">
        <v>693</v>
      </c>
      <c r="Z23" s="743" t="s">
        <v>715</v>
      </c>
      <c r="AA23" s="743" t="s">
        <v>996</v>
      </c>
      <c r="AB23" s="329" t="s">
        <v>997</v>
      </c>
      <c r="AC23" s="330"/>
      <c r="AD23" s="331"/>
      <c r="AE23" s="184"/>
    </row>
    <row r="24" spans="1:31" ht="58.5" customHeight="1" thickBot="1">
      <c r="A24" s="317">
        <v>13</v>
      </c>
      <c r="I24" s="71" t="s">
        <v>860</v>
      </c>
      <c r="J24" s="72" t="s">
        <v>1669</v>
      </c>
      <c r="K24" s="603" t="s">
        <v>301</v>
      </c>
      <c r="L24" s="644">
        <v>2013</v>
      </c>
      <c r="M24" s="709">
        <v>2014</v>
      </c>
      <c r="N24" s="709">
        <v>2015</v>
      </c>
      <c r="O24" s="709">
        <v>2016</v>
      </c>
      <c r="P24" s="709">
        <v>2017</v>
      </c>
      <c r="Q24" s="102" t="str">
        <f>(IF($E142&lt;&gt;0,$J$2,IF($I142&lt;&gt;0,$J$2,"")))</f>
        <v/>
      </c>
      <c r="R24" s="103"/>
      <c r="S24" s="754"/>
      <c r="T24" s="755"/>
      <c r="U24" s="754"/>
      <c r="V24" s="755"/>
      <c r="W24" s="103"/>
      <c r="X24" s="744"/>
      <c r="Y24" s="744"/>
      <c r="Z24" s="744"/>
      <c r="AA24" s="744"/>
      <c r="AB24" s="332">
        <v>2014</v>
      </c>
      <c r="AC24" s="332">
        <v>2015</v>
      </c>
      <c r="AD24" s="332" t="s">
        <v>1214</v>
      </c>
      <c r="AE24" s="333" t="s">
        <v>998</v>
      </c>
    </row>
    <row r="25" spans="1:31" ht="18" thickBot="1">
      <c r="A25" s="317">
        <v>14</v>
      </c>
      <c r="I25" s="594"/>
      <c r="J25" s="316"/>
      <c r="K25" s="188" t="s">
        <v>487</v>
      </c>
      <c r="L25" s="189"/>
      <c r="M25" s="189"/>
      <c r="N25" s="189"/>
      <c r="O25" s="189"/>
      <c r="P25" s="439"/>
      <c r="Q25" s="102" t="str">
        <f>(IF($E142&lt;&gt;0,$J$2,IF($I142&lt;&gt;0,$J$2,"")))</f>
        <v/>
      </c>
      <c r="R25" s="103"/>
      <c r="S25" s="190" t="s">
        <v>999</v>
      </c>
      <c r="T25" s="190" t="s">
        <v>1000</v>
      </c>
      <c r="U25" s="191" t="s">
        <v>1001</v>
      </c>
      <c r="V25" s="191" t="s">
        <v>1002</v>
      </c>
      <c r="W25" s="103"/>
      <c r="X25" s="592" t="s">
        <v>1003</v>
      </c>
      <c r="Y25" s="592" t="s">
        <v>1004</v>
      </c>
      <c r="Z25" s="592" t="s">
        <v>1005</v>
      </c>
      <c r="AA25" s="592" t="s">
        <v>1006</v>
      </c>
      <c r="AB25" s="592" t="s">
        <v>269</v>
      </c>
      <c r="AC25" s="592" t="s">
        <v>270</v>
      </c>
      <c r="AD25" s="592" t="s">
        <v>271</v>
      </c>
      <c r="AE25" s="334" t="s">
        <v>272</v>
      </c>
    </row>
    <row r="26" spans="1:31" ht="50.25" customHeight="1">
      <c r="A26" s="317">
        <v>15</v>
      </c>
      <c r="I26" s="121"/>
      <c r="J26" s="655"/>
      <c r="K26" s="656" t="s">
        <v>804</v>
      </c>
      <c r="L26" s="285"/>
      <c r="M26" s="285"/>
      <c r="N26" s="285"/>
      <c r="O26" s="285"/>
      <c r="P26" s="196"/>
      <c r="Q26" s="102" t="str">
        <f>(IF($E142&lt;&gt;0,$J$2,IF($I142&lt;&gt;0,$J$2,"")))</f>
        <v/>
      </c>
      <c r="R26" s="103"/>
      <c r="S26" s="335" t="s">
        <v>273</v>
      </c>
      <c r="T26" s="335" t="s">
        <v>273</v>
      </c>
      <c r="U26" s="335" t="s">
        <v>274</v>
      </c>
      <c r="V26" s="335" t="s">
        <v>275</v>
      </c>
      <c r="W26" s="103"/>
      <c r="X26" s="335" t="s">
        <v>273</v>
      </c>
      <c r="Y26" s="335" t="s">
        <v>273</v>
      </c>
      <c r="Z26" s="335" t="s">
        <v>302</v>
      </c>
      <c r="AA26" s="335" t="s">
        <v>277</v>
      </c>
      <c r="AB26" s="335" t="s">
        <v>273</v>
      </c>
      <c r="AC26" s="335" t="s">
        <v>273</v>
      </c>
      <c r="AD26" s="335" t="s">
        <v>273</v>
      </c>
      <c r="AE26" s="199" t="s">
        <v>278</v>
      </c>
    </row>
    <row r="27" spans="1:31" ht="17.399999999999999">
      <c r="A27" s="317">
        <v>16</v>
      </c>
      <c r="I27" s="657"/>
      <c r="J27" s="122"/>
      <c r="K27" s="658"/>
      <c r="L27" s="285"/>
      <c r="M27" s="285"/>
      <c r="N27" s="285"/>
      <c r="O27" s="285"/>
      <c r="P27" s="196"/>
      <c r="Q27" s="102" t="str">
        <f>(IF($E142&lt;&gt;0,$J$2,IF($I142&lt;&gt;0,$J$2,"")))</f>
        <v/>
      </c>
      <c r="R27" s="103"/>
      <c r="S27" s="336"/>
      <c r="T27" s="336"/>
      <c r="U27" s="246"/>
      <c r="V27" s="337"/>
      <c r="W27" s="103"/>
      <c r="X27" s="336"/>
      <c r="Y27" s="336"/>
      <c r="Z27" s="246"/>
      <c r="AA27" s="337"/>
      <c r="AB27" s="336"/>
      <c r="AC27" s="246"/>
      <c r="AD27" s="337"/>
      <c r="AE27" s="338"/>
    </row>
    <row r="28" spans="1:31" ht="18">
      <c r="A28" s="317">
        <v>17</v>
      </c>
      <c r="I28" s="339"/>
      <c r="J28" s="122"/>
      <c r="K28" s="659" t="str">
        <f ca="1">IF(ISBLANK(INDIRECT(CONCATENATE("$C",ROW()-2)))=TRUE,"Изберете група",IF(ISERROR(VLOOKUP(INDIRECT(CONCATENATE("$C",ROW()-2)),Groups!$A$1:$B$26,2,FALSE))=TRUE,"НЕВАЛИДЕН КОД НА ГРУПА",VLOOKUP(INDIRECT(CONCATENATE("$C",ROW()-2)),Groups!$A$1:$B$26,2,FALSE)))</f>
        <v>Изберете група</v>
      </c>
      <c r="L28" s="285"/>
      <c r="M28" s="285"/>
      <c r="N28" s="285"/>
      <c r="O28" s="285"/>
      <c r="P28" s="196"/>
      <c r="Q28" s="102" t="str">
        <f>(IF($E142&lt;&gt;0,$J$2,IF($I142&lt;&gt;0,$J$2,"")))</f>
        <v/>
      </c>
      <c r="R28" s="103"/>
      <c r="S28" s="336"/>
      <c r="T28" s="336"/>
      <c r="U28" s="246"/>
      <c r="V28" s="340">
        <f>SUMIF(V31:V32,"&lt;0")+SUMIF(V34:V38,"&lt;0")+SUMIF(V40:V45,"&lt;0")+SUMIF(V47:V63,"&lt;0")+SUMIF(V69:V73,"&lt;0")+SUMIF(V75:V80,"&lt;0")+SUMIF(V82:V87,"&lt;0")+SUMIF(V95:V96,"&lt;0")+SUMIF(V99:V104,"&lt;0")+SUMIF(V106:V111,"&lt;0")+SUMIF(V115,"&lt;0")+SUMIF(V117:V123,"&lt;0")+SUMIF(V125:V127,"&lt;0")+SUMIF(V129:V132,"&lt;0")+SUMIF(V134:V135,"&lt;0")+SUMIF(V138,"&lt;0")</f>
        <v>0</v>
      </c>
      <c r="W28" s="103"/>
      <c r="X28" s="336"/>
      <c r="Y28" s="336"/>
      <c r="Z28" s="246"/>
      <c r="AA28" s="340">
        <f>SUMIF(AA31:AA32,"&lt;0")+SUMIF(AA34:AA38,"&lt;0")+SUMIF(AA40:AA45,"&lt;0")+SUMIF(AA47:AA63,"&lt;0")+SUMIF(AA69:AA73,"&lt;0")+SUMIF(AA75:AA80,"&lt;0")+SUMIF(AA82:AA87,"&lt;0")+SUMIF(AA95:AA96,"&lt;0")+SUMIF(AA99:AA104,"&lt;0")+SUMIF(AA106:AA111,"&lt;0")+SUMIF(AA115,"&lt;0")+SUMIF(AA117:AA123,"&lt;0")+SUMIF(AA125:AA127,"&lt;0")+SUMIF(AA129:AA132,"&lt;0")+SUMIF(AA134:AA135,"&lt;0")+SUMIF(AA138,"&lt;0")</f>
        <v>0</v>
      </c>
      <c r="AB28" s="336"/>
      <c r="AC28" s="246"/>
      <c r="AD28" s="337"/>
      <c r="AE28" s="201"/>
    </row>
    <row r="29" spans="1:31" ht="18.600000000000001" thickBot="1">
      <c r="A29" s="317">
        <v>18</v>
      </c>
      <c r="I29" s="259"/>
      <c r="J29" s="122"/>
      <c r="K29" s="185" t="s">
        <v>805</v>
      </c>
      <c r="L29" s="285"/>
      <c r="M29" s="285"/>
      <c r="N29" s="285"/>
      <c r="O29" s="285"/>
      <c r="P29" s="196"/>
      <c r="Q29" s="102" t="str">
        <f>(IF($E142&lt;&gt;0,$J$2,IF($I142&lt;&gt;0,$J$2,"")))</f>
        <v/>
      </c>
      <c r="R29" s="103"/>
      <c r="S29" s="336"/>
      <c r="T29" s="336"/>
      <c r="U29" s="246"/>
      <c r="V29" s="337"/>
      <c r="W29" s="103"/>
      <c r="X29" s="336"/>
      <c r="Y29" s="336"/>
      <c r="Z29" s="246"/>
      <c r="AA29" s="337"/>
      <c r="AB29" s="336"/>
      <c r="AC29" s="246"/>
      <c r="AD29" s="337"/>
      <c r="AE29" s="203"/>
    </row>
    <row r="30" spans="1:31" ht="35.25" customHeight="1" thickBot="1">
      <c r="A30" s="317">
        <v>19</v>
      </c>
      <c r="I30" s="34">
        <v>100</v>
      </c>
      <c r="J30" s="745" t="s">
        <v>489</v>
      </c>
      <c r="K30" s="746"/>
      <c r="L30" s="406">
        <f>SUM(L31:L32)</f>
        <v>0</v>
      </c>
      <c r="M30" s="421">
        <f>SUM(M31:M32)</f>
        <v>0</v>
      </c>
      <c r="N30" s="341">
        <f>SUM(N31:N32)</f>
        <v>0</v>
      </c>
      <c r="O30" s="341">
        <f>SUM(O31:O32)</f>
        <v>0</v>
      </c>
      <c r="P30" s="341">
        <f>SUM(P31:P32)</f>
        <v>0</v>
      </c>
      <c r="Q30" s="128">
        <f t="shared" ref="Q30:Q61" si="0">(IF($E30&lt;&gt;0,$J$2,IF($I30&lt;&gt;0,$J$2,"")))</f>
        <v>0</v>
      </c>
      <c r="R30" s="129"/>
      <c r="S30" s="204">
        <f>SUM(S31:S32)</f>
        <v>0</v>
      </c>
      <c r="T30" s="205">
        <f>SUM(T31:T32)</f>
        <v>0</v>
      </c>
      <c r="U30" s="342">
        <f>SUM(U31:U32)</f>
        <v>0</v>
      </c>
      <c r="V30" s="343">
        <f>SUM(V31:V32)</f>
        <v>0</v>
      </c>
      <c r="W30" s="129"/>
      <c r="X30" s="206"/>
      <c r="Y30" s="344"/>
      <c r="Z30" s="345"/>
      <c r="AA30" s="344"/>
      <c r="AB30" s="344"/>
      <c r="AC30" s="344"/>
      <c r="AD30" s="346"/>
      <c r="AE30" s="207">
        <f>AA30-AB30-AC30-AD30</f>
        <v>0</v>
      </c>
    </row>
    <row r="31" spans="1:31" ht="33" thickBot="1">
      <c r="A31" s="317">
        <v>20</v>
      </c>
      <c r="I31" s="11"/>
      <c r="J31" s="15">
        <v>101</v>
      </c>
      <c r="K31" s="8" t="s">
        <v>490</v>
      </c>
      <c r="L31" s="378"/>
      <c r="M31" s="380"/>
      <c r="N31" s="130"/>
      <c r="O31" s="130"/>
      <c r="P31" s="130"/>
      <c r="Q31" s="128" t="str">
        <f t="shared" si="0"/>
        <v/>
      </c>
      <c r="R31" s="129"/>
      <c r="S31" s="347"/>
      <c r="T31" s="139"/>
      <c r="U31" s="209">
        <f>P31</f>
        <v>0</v>
      </c>
      <c r="V31" s="348">
        <f>S31+T31-U31</f>
        <v>0</v>
      </c>
      <c r="W31" s="129"/>
      <c r="X31" s="210"/>
      <c r="Y31" s="215"/>
      <c r="Z31" s="215"/>
      <c r="AA31" s="215"/>
      <c r="AB31" s="215"/>
      <c r="AC31" s="215"/>
      <c r="AD31" s="349"/>
      <c r="AE31" s="207">
        <f t="shared" ref="AE31:AE92" si="1">AA31-AB31-AC31-AD31</f>
        <v>0</v>
      </c>
    </row>
    <row r="32" spans="1:31" ht="33" thickBot="1">
      <c r="A32" s="317">
        <v>21</v>
      </c>
      <c r="I32" s="11"/>
      <c r="J32" s="7">
        <v>102</v>
      </c>
      <c r="K32" s="9" t="s">
        <v>491</v>
      </c>
      <c r="L32" s="378"/>
      <c r="M32" s="380"/>
      <c r="N32" s="130"/>
      <c r="O32" s="130"/>
      <c r="P32" s="130"/>
      <c r="Q32" s="128" t="str">
        <f t="shared" si="0"/>
        <v/>
      </c>
      <c r="R32" s="129"/>
      <c r="S32" s="347"/>
      <c r="T32" s="139"/>
      <c r="U32" s="209">
        <f>P32</f>
        <v>0</v>
      </c>
      <c r="V32" s="348">
        <f t="shared" ref="V32:V73" si="2">S32+T32-U32</f>
        <v>0</v>
      </c>
      <c r="W32" s="129"/>
      <c r="X32" s="210"/>
      <c r="Y32" s="215"/>
      <c r="Z32" s="215"/>
      <c r="AA32" s="215"/>
      <c r="AB32" s="215"/>
      <c r="AC32" s="215"/>
      <c r="AD32" s="349"/>
      <c r="AE32" s="207">
        <f t="shared" si="1"/>
        <v>0</v>
      </c>
    </row>
    <row r="33" spans="1:31" ht="18.600000000000001" thickBot="1">
      <c r="A33" s="317">
        <v>22</v>
      </c>
      <c r="I33" s="10">
        <v>200</v>
      </c>
      <c r="J33" s="747" t="s">
        <v>492</v>
      </c>
      <c r="K33" s="747"/>
      <c r="L33" s="381">
        <f>SUM(L34:L38)</f>
        <v>0</v>
      </c>
      <c r="M33" s="211">
        <f>SUM(M34:M38)</f>
        <v>0</v>
      </c>
      <c r="N33" s="137">
        <f>SUM(N34:N38)</f>
        <v>0</v>
      </c>
      <c r="O33" s="137">
        <f>SUM(O34:O38)</f>
        <v>0</v>
      </c>
      <c r="P33" s="137">
        <f>SUM(P34:P38)</f>
        <v>0</v>
      </c>
      <c r="Q33" s="128">
        <f t="shared" si="0"/>
        <v>0</v>
      </c>
      <c r="R33" s="129"/>
      <c r="S33" s="212">
        <f>SUM(S34:S38)</f>
        <v>0</v>
      </c>
      <c r="T33" s="213">
        <f>SUM(T34:T38)</f>
        <v>0</v>
      </c>
      <c r="U33" s="350">
        <f>SUM(U34:U38)</f>
        <v>0</v>
      </c>
      <c r="V33" s="351">
        <f>SUM(V34:V38)</f>
        <v>0</v>
      </c>
      <c r="W33" s="129"/>
      <c r="X33" s="214"/>
      <c r="Y33" s="225"/>
      <c r="Z33" s="225"/>
      <c r="AA33" s="225"/>
      <c r="AB33" s="225"/>
      <c r="AC33" s="225"/>
      <c r="AD33" s="352"/>
      <c r="AE33" s="207">
        <f t="shared" si="1"/>
        <v>0</v>
      </c>
    </row>
    <row r="34" spans="1:31" ht="18.600000000000001" thickBot="1">
      <c r="A34" s="317">
        <v>23</v>
      </c>
      <c r="I34" s="14"/>
      <c r="J34" s="15">
        <v>201</v>
      </c>
      <c r="K34" s="8" t="s">
        <v>493</v>
      </c>
      <c r="L34" s="378"/>
      <c r="M34" s="380"/>
      <c r="N34" s="130"/>
      <c r="O34" s="130"/>
      <c r="P34" s="130"/>
      <c r="Q34" s="128" t="str">
        <f t="shared" si="0"/>
        <v/>
      </c>
      <c r="R34" s="129"/>
      <c r="S34" s="347"/>
      <c r="T34" s="139"/>
      <c r="U34" s="209">
        <f>P34</f>
        <v>0</v>
      </c>
      <c r="V34" s="348">
        <f t="shared" si="2"/>
        <v>0</v>
      </c>
      <c r="W34" s="129"/>
      <c r="X34" s="210"/>
      <c r="Y34" s="215"/>
      <c r="Z34" s="215"/>
      <c r="AA34" s="215"/>
      <c r="AB34" s="215"/>
      <c r="AC34" s="215"/>
      <c r="AD34" s="349"/>
      <c r="AE34" s="207">
        <f t="shared" si="1"/>
        <v>0</v>
      </c>
    </row>
    <row r="35" spans="1:31" ht="18.600000000000001" thickBot="1">
      <c r="A35" s="317">
        <v>24</v>
      </c>
      <c r="I35" s="6"/>
      <c r="J35" s="7">
        <v>202</v>
      </c>
      <c r="K35" s="16" t="s">
        <v>494</v>
      </c>
      <c r="L35" s="378"/>
      <c r="M35" s="380"/>
      <c r="N35" s="130"/>
      <c r="O35" s="130"/>
      <c r="P35" s="130"/>
      <c r="Q35" s="128" t="str">
        <f t="shared" si="0"/>
        <v/>
      </c>
      <c r="R35" s="129"/>
      <c r="S35" s="347"/>
      <c r="T35" s="139"/>
      <c r="U35" s="209">
        <f>P35</f>
        <v>0</v>
      </c>
      <c r="V35" s="348">
        <f t="shared" si="2"/>
        <v>0</v>
      </c>
      <c r="W35" s="129"/>
      <c r="X35" s="210"/>
      <c r="Y35" s="215"/>
      <c r="Z35" s="215"/>
      <c r="AA35" s="215"/>
      <c r="AB35" s="215"/>
      <c r="AC35" s="215"/>
      <c r="AD35" s="349"/>
      <c r="AE35" s="207">
        <f t="shared" si="1"/>
        <v>0</v>
      </c>
    </row>
    <row r="36" spans="1:31" ht="32.4" thickBot="1">
      <c r="A36" s="317">
        <v>25</v>
      </c>
      <c r="I36" s="24"/>
      <c r="J36" s="7">
        <v>205</v>
      </c>
      <c r="K36" s="16" t="s">
        <v>132</v>
      </c>
      <c r="L36" s="378"/>
      <c r="M36" s="380"/>
      <c r="N36" s="130"/>
      <c r="O36" s="130"/>
      <c r="P36" s="130"/>
      <c r="Q36" s="128" t="str">
        <f t="shared" si="0"/>
        <v/>
      </c>
      <c r="R36" s="129"/>
      <c r="S36" s="347"/>
      <c r="T36" s="139"/>
      <c r="U36" s="209">
        <f>P36</f>
        <v>0</v>
      </c>
      <c r="V36" s="348">
        <f t="shared" si="2"/>
        <v>0</v>
      </c>
      <c r="W36" s="129"/>
      <c r="X36" s="210"/>
      <c r="Y36" s="215"/>
      <c r="Z36" s="215"/>
      <c r="AA36" s="215"/>
      <c r="AB36" s="215"/>
      <c r="AC36" s="215"/>
      <c r="AD36" s="349"/>
      <c r="AE36" s="207">
        <f t="shared" si="1"/>
        <v>0</v>
      </c>
    </row>
    <row r="37" spans="1:31" ht="18.600000000000001" thickBot="1">
      <c r="A37" s="317">
        <v>26</v>
      </c>
      <c r="I37" s="24"/>
      <c r="J37" s="7">
        <v>208</v>
      </c>
      <c r="K37" s="35" t="s">
        <v>133</v>
      </c>
      <c r="L37" s="378"/>
      <c r="M37" s="380"/>
      <c r="N37" s="130"/>
      <c r="O37" s="130"/>
      <c r="P37" s="130"/>
      <c r="Q37" s="128" t="str">
        <f t="shared" si="0"/>
        <v/>
      </c>
      <c r="R37" s="129"/>
      <c r="S37" s="347"/>
      <c r="T37" s="139"/>
      <c r="U37" s="209">
        <f>P37</f>
        <v>0</v>
      </c>
      <c r="V37" s="348">
        <f t="shared" si="2"/>
        <v>0</v>
      </c>
      <c r="W37" s="129"/>
      <c r="X37" s="210"/>
      <c r="Y37" s="215"/>
      <c r="Z37" s="215"/>
      <c r="AA37" s="215"/>
      <c r="AB37" s="215"/>
      <c r="AC37" s="215"/>
      <c r="AD37" s="349"/>
      <c r="AE37" s="207">
        <f t="shared" si="1"/>
        <v>0</v>
      </c>
    </row>
    <row r="38" spans="1:31" ht="18.600000000000001" thickBot="1">
      <c r="A38" s="317">
        <v>27</v>
      </c>
      <c r="I38" s="14"/>
      <c r="J38" s="13">
        <v>209</v>
      </c>
      <c r="K38" s="19" t="s">
        <v>134</v>
      </c>
      <c r="L38" s="378"/>
      <c r="M38" s="380"/>
      <c r="N38" s="130"/>
      <c r="O38" s="130"/>
      <c r="P38" s="130"/>
      <c r="Q38" s="128" t="str">
        <f t="shared" si="0"/>
        <v/>
      </c>
      <c r="R38" s="129"/>
      <c r="S38" s="347"/>
      <c r="T38" s="139"/>
      <c r="U38" s="209">
        <f>P38</f>
        <v>0</v>
      </c>
      <c r="V38" s="348">
        <f t="shared" si="2"/>
        <v>0</v>
      </c>
      <c r="W38" s="129"/>
      <c r="X38" s="210"/>
      <c r="Y38" s="215"/>
      <c r="Z38" s="215"/>
      <c r="AA38" s="215"/>
      <c r="AB38" s="215"/>
      <c r="AC38" s="215"/>
      <c r="AD38" s="349"/>
      <c r="AE38" s="207">
        <f t="shared" si="1"/>
        <v>0</v>
      </c>
    </row>
    <row r="39" spans="1:31" ht="18.600000000000001" thickBot="1">
      <c r="A39" s="317">
        <v>28</v>
      </c>
      <c r="I39" s="10">
        <v>500</v>
      </c>
      <c r="J39" s="748" t="s">
        <v>1108</v>
      </c>
      <c r="K39" s="748"/>
      <c r="L39" s="381">
        <f>SUM(L40:L44)</f>
        <v>0</v>
      </c>
      <c r="M39" s="211">
        <f>SUM(M40:M44)</f>
        <v>0</v>
      </c>
      <c r="N39" s="137">
        <f>SUM(N40:N44)</f>
        <v>0</v>
      </c>
      <c r="O39" s="137">
        <f>SUM(O40:O44)</f>
        <v>0</v>
      </c>
      <c r="P39" s="137">
        <f>SUM(P40:P44)</f>
        <v>0</v>
      </c>
      <c r="Q39" s="128">
        <f t="shared" si="0"/>
        <v>0</v>
      </c>
      <c r="R39" s="129"/>
      <c r="S39" s="212">
        <f>SUM(S40:S44)</f>
        <v>0</v>
      </c>
      <c r="T39" s="213">
        <f>SUM(T40:T44)</f>
        <v>0</v>
      </c>
      <c r="U39" s="350">
        <f>SUM(U40:U44)</f>
        <v>0</v>
      </c>
      <c r="V39" s="351">
        <f>SUM(V40:V44)</f>
        <v>0</v>
      </c>
      <c r="W39" s="129"/>
      <c r="X39" s="214"/>
      <c r="Y39" s="225"/>
      <c r="Z39" s="215"/>
      <c r="AA39" s="225"/>
      <c r="AB39" s="225"/>
      <c r="AC39" s="225"/>
      <c r="AD39" s="352"/>
      <c r="AE39" s="207">
        <f t="shared" si="1"/>
        <v>0</v>
      </c>
    </row>
    <row r="40" spans="1:31" ht="33" thickBot="1">
      <c r="A40" s="317">
        <v>29</v>
      </c>
      <c r="I40" s="14"/>
      <c r="J40" s="36">
        <v>551</v>
      </c>
      <c r="K40" s="392" t="s">
        <v>1109</v>
      </c>
      <c r="L40" s="378"/>
      <c r="M40" s="380"/>
      <c r="N40" s="130"/>
      <c r="O40" s="130"/>
      <c r="P40" s="130"/>
      <c r="Q40" s="128" t="str">
        <f t="shared" si="0"/>
        <v/>
      </c>
      <c r="R40" s="129"/>
      <c r="S40" s="347"/>
      <c r="T40" s="139"/>
      <c r="U40" s="209">
        <f t="shared" ref="U40:U45" si="3">P40</f>
        <v>0</v>
      </c>
      <c r="V40" s="348">
        <f t="shared" si="2"/>
        <v>0</v>
      </c>
      <c r="W40" s="129"/>
      <c r="X40" s="210"/>
      <c r="Y40" s="215"/>
      <c r="Z40" s="215"/>
      <c r="AA40" s="215"/>
      <c r="AB40" s="215"/>
      <c r="AC40" s="215"/>
      <c r="AD40" s="349"/>
      <c r="AE40" s="207">
        <f t="shared" si="1"/>
        <v>0</v>
      </c>
    </row>
    <row r="41" spans="1:31" ht="33" thickBot="1">
      <c r="A41" s="317">
        <v>30</v>
      </c>
      <c r="I41" s="14"/>
      <c r="J41" s="37">
        <f>J40+1</f>
        <v>552</v>
      </c>
      <c r="K41" s="393" t="s">
        <v>1110</v>
      </c>
      <c r="L41" s="378"/>
      <c r="M41" s="380"/>
      <c r="N41" s="130"/>
      <c r="O41" s="130"/>
      <c r="P41" s="130"/>
      <c r="Q41" s="128" t="str">
        <f t="shared" si="0"/>
        <v/>
      </c>
      <c r="R41" s="129"/>
      <c r="S41" s="347"/>
      <c r="T41" s="139"/>
      <c r="U41" s="209">
        <f t="shared" si="3"/>
        <v>0</v>
      </c>
      <c r="V41" s="348">
        <f t="shared" si="2"/>
        <v>0</v>
      </c>
      <c r="W41" s="129"/>
      <c r="X41" s="210"/>
      <c r="Y41" s="215"/>
      <c r="Z41" s="215"/>
      <c r="AA41" s="215"/>
      <c r="AB41" s="215"/>
      <c r="AC41" s="215"/>
      <c r="AD41" s="349"/>
      <c r="AE41" s="207">
        <f t="shared" si="1"/>
        <v>0</v>
      </c>
    </row>
    <row r="42" spans="1:31" ht="18.75" customHeight="1" thickBot="1">
      <c r="A42" s="317">
        <v>31</v>
      </c>
      <c r="I42" s="14"/>
      <c r="J42" s="37">
        <v>560</v>
      </c>
      <c r="K42" s="394" t="s">
        <v>1111</v>
      </c>
      <c r="L42" s="378"/>
      <c r="M42" s="380"/>
      <c r="N42" s="130"/>
      <c r="O42" s="130"/>
      <c r="P42" s="130"/>
      <c r="Q42" s="128" t="str">
        <f t="shared" si="0"/>
        <v/>
      </c>
      <c r="R42" s="129"/>
      <c r="S42" s="347"/>
      <c r="T42" s="139"/>
      <c r="U42" s="209">
        <f t="shared" si="3"/>
        <v>0</v>
      </c>
      <c r="V42" s="348">
        <f t="shared" si="2"/>
        <v>0</v>
      </c>
      <c r="W42" s="129"/>
      <c r="X42" s="210"/>
      <c r="Y42" s="215"/>
      <c r="Z42" s="215"/>
      <c r="AA42" s="215"/>
      <c r="AB42" s="215"/>
      <c r="AC42" s="215"/>
      <c r="AD42" s="349"/>
      <c r="AE42" s="207">
        <f t="shared" si="1"/>
        <v>0</v>
      </c>
    </row>
    <row r="43" spans="1:31" ht="18.75" customHeight="1" thickBot="1">
      <c r="A43" s="317">
        <v>32</v>
      </c>
      <c r="I43" s="14"/>
      <c r="J43" s="37">
        <v>580</v>
      </c>
      <c r="K43" s="393" t="s">
        <v>1112</v>
      </c>
      <c r="L43" s="378"/>
      <c r="M43" s="380"/>
      <c r="N43" s="130"/>
      <c r="O43" s="130"/>
      <c r="P43" s="130"/>
      <c r="Q43" s="128" t="str">
        <f t="shared" si="0"/>
        <v/>
      </c>
      <c r="R43" s="129"/>
      <c r="S43" s="347"/>
      <c r="T43" s="139"/>
      <c r="U43" s="209">
        <f t="shared" si="3"/>
        <v>0</v>
      </c>
      <c r="V43" s="348">
        <f t="shared" si="2"/>
        <v>0</v>
      </c>
      <c r="W43" s="129"/>
      <c r="X43" s="210"/>
      <c r="Y43" s="215"/>
      <c r="Z43" s="215"/>
      <c r="AA43" s="215"/>
      <c r="AB43" s="215"/>
      <c r="AC43" s="215"/>
      <c r="AD43" s="349"/>
      <c r="AE43" s="207">
        <f t="shared" si="1"/>
        <v>0</v>
      </c>
    </row>
    <row r="44" spans="1:31" ht="33" thickBot="1">
      <c r="A44" s="317">
        <v>33</v>
      </c>
      <c r="I44" s="14"/>
      <c r="J44" s="38">
        <v>590</v>
      </c>
      <c r="K44" s="395" t="s">
        <v>1113</v>
      </c>
      <c r="L44" s="378"/>
      <c r="M44" s="380"/>
      <c r="N44" s="130"/>
      <c r="O44" s="130"/>
      <c r="P44" s="130"/>
      <c r="Q44" s="128" t="str">
        <f t="shared" si="0"/>
        <v/>
      </c>
      <c r="R44" s="129"/>
      <c r="S44" s="347"/>
      <c r="T44" s="139"/>
      <c r="U44" s="209">
        <f t="shared" si="3"/>
        <v>0</v>
      </c>
      <c r="V44" s="348">
        <f t="shared" si="2"/>
        <v>0</v>
      </c>
      <c r="W44" s="129"/>
      <c r="X44" s="210"/>
      <c r="Y44" s="215"/>
      <c r="Z44" s="215"/>
      <c r="AA44" s="215"/>
      <c r="AB44" s="215"/>
      <c r="AC44" s="215"/>
      <c r="AD44" s="349"/>
      <c r="AE44" s="207">
        <f t="shared" si="1"/>
        <v>0</v>
      </c>
    </row>
    <row r="45" spans="1:31" ht="18.75" customHeight="1" thickBot="1">
      <c r="A45" s="317">
        <v>34</v>
      </c>
      <c r="I45" s="10">
        <v>800</v>
      </c>
      <c r="J45" s="748" t="s">
        <v>303</v>
      </c>
      <c r="K45" s="748"/>
      <c r="L45" s="381"/>
      <c r="M45" s="384"/>
      <c r="N45" s="143"/>
      <c r="O45" s="143"/>
      <c r="P45" s="130"/>
      <c r="Q45" s="128">
        <f t="shared" si="0"/>
        <v>0</v>
      </c>
      <c r="R45" s="129"/>
      <c r="S45" s="354"/>
      <c r="T45" s="141"/>
      <c r="U45" s="209">
        <f t="shared" si="3"/>
        <v>0</v>
      </c>
      <c r="V45" s="348">
        <f t="shared" si="2"/>
        <v>0</v>
      </c>
      <c r="W45" s="129"/>
      <c r="X45" s="214"/>
      <c r="Y45" s="225"/>
      <c r="Z45" s="215"/>
      <c r="AA45" s="215"/>
      <c r="AB45" s="225"/>
      <c r="AC45" s="215"/>
      <c r="AD45" s="349"/>
      <c r="AE45" s="207">
        <f t="shared" si="1"/>
        <v>0</v>
      </c>
    </row>
    <row r="46" spans="1:31" ht="18.600000000000001" thickBot="1">
      <c r="A46" s="317">
        <v>35</v>
      </c>
      <c r="I46" s="10">
        <v>1000</v>
      </c>
      <c r="J46" s="749" t="s">
        <v>1115</v>
      </c>
      <c r="K46" s="749"/>
      <c r="L46" s="381">
        <f>SUM(L47:L63)</f>
        <v>0</v>
      </c>
      <c r="M46" s="211">
        <f>SUM(M47:M63)</f>
        <v>0</v>
      </c>
      <c r="N46" s="137">
        <f>SUM(N47:N63)</f>
        <v>0</v>
      </c>
      <c r="O46" s="137">
        <f>SUM(O47:O63)</f>
        <v>0</v>
      </c>
      <c r="P46" s="137">
        <f>SUM(P47:P63)</f>
        <v>0</v>
      </c>
      <c r="Q46" s="128">
        <f t="shared" si="0"/>
        <v>0</v>
      </c>
      <c r="R46" s="129"/>
      <c r="S46" s="212">
        <f>SUM(S47:S63)</f>
        <v>0</v>
      </c>
      <c r="T46" s="213">
        <f>SUM(T47:T63)</f>
        <v>0</v>
      </c>
      <c r="U46" s="350">
        <f>SUM(U47:U63)</f>
        <v>0</v>
      </c>
      <c r="V46" s="351">
        <f>SUM(V47:V63)</f>
        <v>0</v>
      </c>
      <c r="W46" s="129"/>
      <c r="X46" s="212">
        <f t="shared" ref="X46:AD46" si="4">SUM(X47:X63)</f>
        <v>0</v>
      </c>
      <c r="Y46" s="213">
        <f t="shared" si="4"/>
        <v>0</v>
      </c>
      <c r="Z46" s="213">
        <f t="shared" si="4"/>
        <v>0</v>
      </c>
      <c r="AA46" s="213">
        <f t="shared" si="4"/>
        <v>0</v>
      </c>
      <c r="AB46" s="213">
        <f t="shared" si="4"/>
        <v>0</v>
      </c>
      <c r="AC46" s="213">
        <f t="shared" si="4"/>
        <v>0</v>
      </c>
      <c r="AD46" s="351">
        <f t="shared" si="4"/>
        <v>0</v>
      </c>
      <c r="AE46" s="207">
        <f t="shared" si="1"/>
        <v>0</v>
      </c>
    </row>
    <row r="47" spans="1:31" ht="18.75" customHeight="1" thickBot="1">
      <c r="A47" s="317">
        <v>36</v>
      </c>
      <c r="I47" s="6"/>
      <c r="J47" s="15">
        <v>1011</v>
      </c>
      <c r="K47" s="39" t="s">
        <v>1116</v>
      </c>
      <c r="L47" s="378"/>
      <c r="M47" s="380"/>
      <c r="N47" s="130"/>
      <c r="O47" s="130"/>
      <c r="P47" s="130"/>
      <c r="Q47" s="128" t="str">
        <f t="shared" si="0"/>
        <v/>
      </c>
      <c r="R47" s="129"/>
      <c r="S47" s="347"/>
      <c r="T47" s="139"/>
      <c r="U47" s="209">
        <f t="shared" ref="U47:U63" si="5">P47</f>
        <v>0</v>
      </c>
      <c r="V47" s="348">
        <f t="shared" si="2"/>
        <v>0</v>
      </c>
      <c r="W47" s="129"/>
      <c r="X47" s="347"/>
      <c r="Y47" s="139"/>
      <c r="Z47" s="355">
        <f t="shared" ref="Z47:Z54" si="6">+IF(+(S47+T47)&gt;=P47,+T47,+(+P47-S47))</f>
        <v>0</v>
      </c>
      <c r="AA47" s="209">
        <f>X47+Y47-Z47</f>
        <v>0</v>
      </c>
      <c r="AB47" s="139"/>
      <c r="AC47" s="139"/>
      <c r="AD47" s="140"/>
      <c r="AE47" s="207">
        <f t="shared" si="1"/>
        <v>0</v>
      </c>
    </row>
    <row r="48" spans="1:31" ht="26.25" customHeight="1" thickBot="1">
      <c r="A48" s="317">
        <v>37</v>
      </c>
      <c r="E48" s="353"/>
      <c r="I48" s="6"/>
      <c r="J48" s="7">
        <v>1012</v>
      </c>
      <c r="K48" s="16" t="s">
        <v>1117</v>
      </c>
      <c r="L48" s="378"/>
      <c r="M48" s="380"/>
      <c r="N48" s="130"/>
      <c r="O48" s="130"/>
      <c r="P48" s="130"/>
      <c r="Q48" s="128" t="str">
        <f t="shared" si="0"/>
        <v/>
      </c>
      <c r="R48" s="129"/>
      <c r="S48" s="347"/>
      <c r="T48" s="139"/>
      <c r="U48" s="209">
        <f t="shared" si="5"/>
        <v>0</v>
      </c>
      <c r="V48" s="348">
        <f t="shared" si="2"/>
        <v>0</v>
      </c>
      <c r="W48" s="129"/>
      <c r="X48" s="347"/>
      <c r="Y48" s="139"/>
      <c r="Z48" s="355">
        <f t="shared" si="6"/>
        <v>0</v>
      </c>
      <c r="AA48" s="209">
        <f t="shared" ref="AA48:AA54" si="7">X48+Y48-Z48</f>
        <v>0</v>
      </c>
      <c r="AB48" s="139"/>
      <c r="AC48" s="139"/>
      <c r="AD48" s="140"/>
      <c r="AE48" s="207">
        <f t="shared" si="1"/>
        <v>0</v>
      </c>
    </row>
    <row r="49" spans="1:31" ht="18.600000000000001" thickBot="1">
      <c r="A49" s="317">
        <v>38</v>
      </c>
      <c r="E49" s="353"/>
      <c r="I49" s="6"/>
      <c r="J49" s="7">
        <v>1013</v>
      </c>
      <c r="K49" s="16" t="s">
        <v>1118</v>
      </c>
      <c r="L49" s="378"/>
      <c r="M49" s="380"/>
      <c r="N49" s="130"/>
      <c r="O49" s="130"/>
      <c r="P49" s="130"/>
      <c r="Q49" s="128" t="str">
        <f t="shared" si="0"/>
        <v/>
      </c>
      <c r="R49" s="129"/>
      <c r="S49" s="347"/>
      <c r="T49" s="139"/>
      <c r="U49" s="209">
        <f t="shared" si="5"/>
        <v>0</v>
      </c>
      <c r="V49" s="348">
        <f t="shared" si="2"/>
        <v>0</v>
      </c>
      <c r="W49" s="129"/>
      <c r="X49" s="347"/>
      <c r="Y49" s="139"/>
      <c r="Z49" s="355">
        <f t="shared" si="6"/>
        <v>0</v>
      </c>
      <c r="AA49" s="209">
        <f t="shared" si="7"/>
        <v>0</v>
      </c>
      <c r="AB49" s="139"/>
      <c r="AC49" s="139"/>
      <c r="AD49" s="140"/>
      <c r="AE49" s="207">
        <f t="shared" si="1"/>
        <v>0</v>
      </c>
    </row>
    <row r="50" spans="1:31" ht="31.8" thickBot="1">
      <c r="A50" s="317">
        <v>39</v>
      </c>
      <c r="E50" s="353"/>
      <c r="I50" s="6"/>
      <c r="J50" s="7">
        <v>1014</v>
      </c>
      <c r="K50" s="16" t="s">
        <v>1119</v>
      </c>
      <c r="L50" s="378"/>
      <c r="M50" s="380"/>
      <c r="N50" s="130"/>
      <c r="O50" s="130"/>
      <c r="P50" s="130"/>
      <c r="Q50" s="128" t="str">
        <f t="shared" si="0"/>
        <v/>
      </c>
      <c r="R50" s="129"/>
      <c r="S50" s="347"/>
      <c r="T50" s="139"/>
      <c r="U50" s="209">
        <f t="shared" si="5"/>
        <v>0</v>
      </c>
      <c r="V50" s="348">
        <f t="shared" si="2"/>
        <v>0</v>
      </c>
      <c r="W50" s="129"/>
      <c r="X50" s="347"/>
      <c r="Y50" s="139"/>
      <c r="Z50" s="355">
        <f t="shared" si="6"/>
        <v>0</v>
      </c>
      <c r="AA50" s="209">
        <f t="shared" si="7"/>
        <v>0</v>
      </c>
      <c r="AB50" s="139"/>
      <c r="AC50" s="139"/>
      <c r="AD50" s="140"/>
      <c r="AE50" s="207">
        <f t="shared" si="1"/>
        <v>0</v>
      </c>
    </row>
    <row r="51" spans="1:31" ht="18.600000000000001" thickBot="1">
      <c r="A51" s="317">
        <v>40</v>
      </c>
      <c r="E51" s="353"/>
      <c r="I51" s="6"/>
      <c r="J51" s="7">
        <v>1015</v>
      </c>
      <c r="K51" s="16" t="s">
        <v>1120</v>
      </c>
      <c r="L51" s="378"/>
      <c r="M51" s="380"/>
      <c r="N51" s="130"/>
      <c r="O51" s="130"/>
      <c r="P51" s="130"/>
      <c r="Q51" s="128" t="str">
        <f t="shared" si="0"/>
        <v/>
      </c>
      <c r="R51" s="129"/>
      <c r="S51" s="347"/>
      <c r="T51" s="139"/>
      <c r="U51" s="209">
        <f t="shared" si="5"/>
        <v>0</v>
      </c>
      <c r="V51" s="348">
        <f t="shared" si="2"/>
        <v>0</v>
      </c>
      <c r="W51" s="129"/>
      <c r="X51" s="347"/>
      <c r="Y51" s="139"/>
      <c r="Z51" s="355">
        <f t="shared" si="6"/>
        <v>0</v>
      </c>
      <c r="AA51" s="209">
        <f t="shared" si="7"/>
        <v>0</v>
      </c>
      <c r="AB51" s="139"/>
      <c r="AC51" s="139"/>
      <c r="AD51" s="140"/>
      <c r="AE51" s="207">
        <f t="shared" si="1"/>
        <v>0</v>
      </c>
    </row>
    <row r="52" spans="1:31" ht="18.600000000000001" thickBot="1">
      <c r="A52" s="317">
        <v>41</v>
      </c>
      <c r="E52" s="353"/>
      <c r="I52" s="6"/>
      <c r="J52" s="7">
        <v>1016</v>
      </c>
      <c r="K52" s="16" t="s">
        <v>1121</v>
      </c>
      <c r="L52" s="378"/>
      <c r="M52" s="380"/>
      <c r="N52" s="130"/>
      <c r="O52" s="130"/>
      <c r="P52" s="130"/>
      <c r="Q52" s="128" t="str">
        <f t="shared" si="0"/>
        <v/>
      </c>
      <c r="R52" s="129"/>
      <c r="S52" s="347"/>
      <c r="T52" s="139"/>
      <c r="U52" s="209">
        <f t="shared" si="5"/>
        <v>0</v>
      </c>
      <c r="V52" s="348">
        <f t="shared" si="2"/>
        <v>0</v>
      </c>
      <c r="W52" s="129"/>
      <c r="X52" s="347"/>
      <c r="Y52" s="139"/>
      <c r="Z52" s="355">
        <f t="shared" si="6"/>
        <v>0</v>
      </c>
      <c r="AA52" s="209">
        <f t="shared" si="7"/>
        <v>0</v>
      </c>
      <c r="AB52" s="139"/>
      <c r="AC52" s="139"/>
      <c r="AD52" s="140"/>
      <c r="AE52" s="207">
        <f t="shared" si="1"/>
        <v>0</v>
      </c>
    </row>
    <row r="53" spans="1:31" ht="18.600000000000001" thickBot="1">
      <c r="A53" s="317">
        <v>42</v>
      </c>
      <c r="E53" s="353"/>
      <c r="I53" s="11"/>
      <c r="J53" s="40">
        <v>1020</v>
      </c>
      <c r="K53" s="41" t="s">
        <v>1122</v>
      </c>
      <c r="L53" s="378"/>
      <c r="M53" s="380"/>
      <c r="N53" s="130"/>
      <c r="O53" s="130"/>
      <c r="P53" s="130"/>
      <c r="Q53" s="128" t="str">
        <f t="shared" si="0"/>
        <v/>
      </c>
      <c r="R53" s="129"/>
      <c r="S53" s="347"/>
      <c r="T53" s="139"/>
      <c r="U53" s="209">
        <f t="shared" si="5"/>
        <v>0</v>
      </c>
      <c r="V53" s="348">
        <f t="shared" si="2"/>
        <v>0</v>
      </c>
      <c r="W53" s="129"/>
      <c r="X53" s="347"/>
      <c r="Y53" s="139"/>
      <c r="Z53" s="355">
        <f t="shared" si="6"/>
        <v>0</v>
      </c>
      <c r="AA53" s="209">
        <f t="shared" si="7"/>
        <v>0</v>
      </c>
      <c r="AB53" s="139"/>
      <c r="AC53" s="139"/>
      <c r="AD53" s="140"/>
      <c r="AE53" s="207">
        <f t="shared" si="1"/>
        <v>0</v>
      </c>
    </row>
    <row r="54" spans="1:31" ht="18.600000000000001" thickBot="1">
      <c r="A54" s="317">
        <v>43</v>
      </c>
      <c r="E54" s="353"/>
      <c r="I54" s="6"/>
      <c r="J54" s="7">
        <v>1030</v>
      </c>
      <c r="K54" s="16" t="s">
        <v>1123</v>
      </c>
      <c r="L54" s="378"/>
      <c r="M54" s="380"/>
      <c r="N54" s="130"/>
      <c r="O54" s="130"/>
      <c r="P54" s="130"/>
      <c r="Q54" s="128" t="str">
        <f t="shared" si="0"/>
        <v/>
      </c>
      <c r="R54" s="129"/>
      <c r="S54" s="347"/>
      <c r="T54" s="139"/>
      <c r="U54" s="209">
        <f t="shared" si="5"/>
        <v>0</v>
      </c>
      <c r="V54" s="348">
        <f t="shared" si="2"/>
        <v>0</v>
      </c>
      <c r="W54" s="129"/>
      <c r="X54" s="347"/>
      <c r="Y54" s="139"/>
      <c r="Z54" s="355">
        <f t="shared" si="6"/>
        <v>0</v>
      </c>
      <c r="AA54" s="209">
        <f t="shared" si="7"/>
        <v>0</v>
      </c>
      <c r="AB54" s="139"/>
      <c r="AC54" s="139"/>
      <c r="AD54" s="140"/>
      <c r="AE54" s="207">
        <f t="shared" si="1"/>
        <v>0</v>
      </c>
    </row>
    <row r="55" spans="1:31" ht="18.600000000000001" thickBot="1">
      <c r="A55" s="317">
        <v>44</v>
      </c>
      <c r="E55" s="353"/>
      <c r="I55" s="6"/>
      <c r="J55" s="40">
        <v>1051</v>
      </c>
      <c r="K55" s="43" t="s">
        <v>1124</v>
      </c>
      <c r="L55" s="378"/>
      <c r="M55" s="380"/>
      <c r="N55" s="130"/>
      <c r="O55" s="130"/>
      <c r="P55" s="130"/>
      <c r="Q55" s="128" t="str">
        <f t="shared" si="0"/>
        <v/>
      </c>
      <c r="R55" s="129"/>
      <c r="S55" s="347"/>
      <c r="T55" s="139"/>
      <c r="U55" s="209">
        <f t="shared" si="5"/>
        <v>0</v>
      </c>
      <c r="V55" s="348">
        <f t="shared" si="2"/>
        <v>0</v>
      </c>
      <c r="W55" s="129"/>
      <c r="X55" s="210"/>
      <c r="Y55" s="215"/>
      <c r="Z55" s="215"/>
      <c r="AA55" s="215"/>
      <c r="AB55" s="215"/>
      <c r="AC55" s="215"/>
      <c r="AD55" s="349"/>
      <c r="AE55" s="207">
        <f t="shared" si="1"/>
        <v>0</v>
      </c>
    </row>
    <row r="56" spans="1:31" ht="18.600000000000001" thickBot="1">
      <c r="A56" s="317">
        <v>45</v>
      </c>
      <c r="C56" s="321"/>
      <c r="E56" s="353"/>
      <c r="I56" s="6"/>
      <c r="J56" s="7">
        <v>1052</v>
      </c>
      <c r="K56" s="16" t="s">
        <v>1125</v>
      </c>
      <c r="L56" s="378"/>
      <c r="M56" s="380"/>
      <c r="N56" s="130"/>
      <c r="O56" s="130"/>
      <c r="P56" s="130"/>
      <c r="Q56" s="128" t="str">
        <f t="shared" si="0"/>
        <v/>
      </c>
      <c r="R56" s="129"/>
      <c r="S56" s="347"/>
      <c r="T56" s="139"/>
      <c r="U56" s="209">
        <f t="shared" si="5"/>
        <v>0</v>
      </c>
      <c r="V56" s="348">
        <f t="shared" si="2"/>
        <v>0</v>
      </c>
      <c r="W56" s="129"/>
      <c r="X56" s="210"/>
      <c r="Y56" s="215"/>
      <c r="Z56" s="215"/>
      <c r="AA56" s="215"/>
      <c r="AB56" s="215"/>
      <c r="AC56" s="215"/>
      <c r="AD56" s="349"/>
      <c r="AE56" s="207">
        <f t="shared" si="1"/>
        <v>0</v>
      </c>
    </row>
    <row r="57" spans="1:31" ht="32.4" thickBot="1">
      <c r="A57" s="317">
        <v>46</v>
      </c>
      <c r="E57" s="353"/>
      <c r="I57" s="6"/>
      <c r="J57" s="44">
        <v>1053</v>
      </c>
      <c r="K57" s="45" t="s">
        <v>1126</v>
      </c>
      <c r="L57" s="378"/>
      <c r="M57" s="380"/>
      <c r="N57" s="130"/>
      <c r="O57" s="130"/>
      <c r="P57" s="130"/>
      <c r="Q57" s="128" t="str">
        <f t="shared" si="0"/>
        <v/>
      </c>
      <c r="R57" s="129"/>
      <c r="S57" s="347"/>
      <c r="T57" s="139"/>
      <c r="U57" s="209">
        <f t="shared" si="5"/>
        <v>0</v>
      </c>
      <c r="V57" s="348">
        <f t="shared" si="2"/>
        <v>0</v>
      </c>
      <c r="W57" s="129"/>
      <c r="X57" s="210"/>
      <c r="Y57" s="215"/>
      <c r="Z57" s="215"/>
      <c r="AA57" s="215"/>
      <c r="AB57" s="215"/>
      <c r="AC57" s="215"/>
      <c r="AD57" s="349"/>
      <c r="AE57" s="207">
        <f t="shared" si="1"/>
        <v>0</v>
      </c>
    </row>
    <row r="58" spans="1:31" ht="18.600000000000001" thickBot="1">
      <c r="A58" s="317">
        <v>47</v>
      </c>
      <c r="E58" s="353"/>
      <c r="I58" s="6"/>
      <c r="J58" s="7">
        <v>1062</v>
      </c>
      <c r="K58" s="9" t="s">
        <v>1127</v>
      </c>
      <c r="L58" s="378"/>
      <c r="M58" s="380"/>
      <c r="N58" s="130"/>
      <c r="O58" s="130"/>
      <c r="P58" s="130"/>
      <c r="Q58" s="128" t="str">
        <f t="shared" si="0"/>
        <v/>
      </c>
      <c r="R58" s="129"/>
      <c r="S58" s="347"/>
      <c r="T58" s="139"/>
      <c r="U58" s="209">
        <f t="shared" si="5"/>
        <v>0</v>
      </c>
      <c r="V58" s="348">
        <f t="shared" si="2"/>
        <v>0</v>
      </c>
      <c r="W58" s="129"/>
      <c r="X58" s="347"/>
      <c r="Y58" s="139"/>
      <c r="Z58" s="355">
        <f>+IF(+(S58+T58)&gt;=P58,+T58,+(+P58-S58))</f>
        <v>0</v>
      </c>
      <c r="AA58" s="209">
        <f>X58+Y58-Z58</f>
        <v>0</v>
      </c>
      <c r="AB58" s="139"/>
      <c r="AC58" s="139"/>
      <c r="AD58" s="140"/>
      <c r="AE58" s="207">
        <f t="shared" si="1"/>
        <v>0</v>
      </c>
    </row>
    <row r="59" spans="1:31" ht="18.600000000000001" thickBot="1">
      <c r="A59" s="317">
        <v>48</v>
      </c>
      <c r="E59" s="353"/>
      <c r="I59" s="6"/>
      <c r="J59" s="7">
        <v>1063</v>
      </c>
      <c r="K59" s="9" t="s">
        <v>1128</v>
      </c>
      <c r="L59" s="378"/>
      <c r="M59" s="380"/>
      <c r="N59" s="130"/>
      <c r="O59" s="130"/>
      <c r="P59" s="130"/>
      <c r="Q59" s="128" t="str">
        <f t="shared" si="0"/>
        <v/>
      </c>
      <c r="R59" s="129"/>
      <c r="S59" s="347"/>
      <c r="T59" s="139"/>
      <c r="U59" s="209">
        <f t="shared" si="5"/>
        <v>0</v>
      </c>
      <c r="V59" s="348">
        <f t="shared" si="2"/>
        <v>0</v>
      </c>
      <c r="W59" s="129"/>
      <c r="X59" s="210"/>
      <c r="Y59" s="215"/>
      <c r="Z59" s="215"/>
      <c r="AA59" s="215"/>
      <c r="AB59" s="215"/>
      <c r="AC59" s="215"/>
      <c r="AD59" s="349"/>
      <c r="AE59" s="207">
        <f t="shared" si="1"/>
        <v>0</v>
      </c>
    </row>
    <row r="60" spans="1:31" ht="18.600000000000001" thickBot="1">
      <c r="A60" s="317">
        <v>49</v>
      </c>
      <c r="E60" s="353"/>
      <c r="I60" s="6"/>
      <c r="J60" s="44">
        <v>1069</v>
      </c>
      <c r="K60" s="46" t="s">
        <v>1129</v>
      </c>
      <c r="L60" s="378"/>
      <c r="M60" s="380"/>
      <c r="N60" s="130"/>
      <c r="O60" s="130"/>
      <c r="P60" s="130"/>
      <c r="Q60" s="128" t="str">
        <f t="shared" si="0"/>
        <v/>
      </c>
      <c r="R60" s="129"/>
      <c r="S60" s="347"/>
      <c r="T60" s="139"/>
      <c r="U60" s="209">
        <f t="shared" si="5"/>
        <v>0</v>
      </c>
      <c r="V60" s="348">
        <f t="shared" si="2"/>
        <v>0</v>
      </c>
      <c r="W60" s="129"/>
      <c r="X60" s="347"/>
      <c r="Y60" s="139"/>
      <c r="Z60" s="355">
        <f>+IF(+(S60+T60)&gt;=P60,+T60,+(+P60-S60))</f>
        <v>0</v>
      </c>
      <c r="AA60" s="209">
        <f>X60+Y60-Z60</f>
        <v>0</v>
      </c>
      <c r="AB60" s="139"/>
      <c r="AC60" s="139"/>
      <c r="AD60" s="140"/>
      <c r="AE60" s="207">
        <f t="shared" si="1"/>
        <v>0</v>
      </c>
    </row>
    <row r="61" spans="1:31" ht="31.8" thickBot="1">
      <c r="A61" s="317">
        <v>50</v>
      </c>
      <c r="E61" s="353"/>
      <c r="I61" s="11"/>
      <c r="J61" s="7">
        <v>1091</v>
      </c>
      <c r="K61" s="16" t="s">
        <v>1130</v>
      </c>
      <c r="L61" s="378"/>
      <c r="M61" s="380"/>
      <c r="N61" s="130"/>
      <c r="O61" s="130"/>
      <c r="P61" s="130"/>
      <c r="Q61" s="128" t="str">
        <f t="shared" si="0"/>
        <v/>
      </c>
      <c r="R61" s="129"/>
      <c r="S61" s="347"/>
      <c r="T61" s="139"/>
      <c r="U61" s="209">
        <f t="shared" si="5"/>
        <v>0</v>
      </c>
      <c r="V61" s="348">
        <f t="shared" si="2"/>
        <v>0</v>
      </c>
      <c r="W61" s="129"/>
      <c r="X61" s="347"/>
      <c r="Y61" s="139"/>
      <c r="Z61" s="355">
        <f>+IF(+(S61+T61)&gt;=P61,+T61,+(+P61-S61))</f>
        <v>0</v>
      </c>
      <c r="AA61" s="209">
        <f>X61+Y61-Z61</f>
        <v>0</v>
      </c>
      <c r="AB61" s="139"/>
      <c r="AC61" s="139"/>
      <c r="AD61" s="140"/>
      <c r="AE61" s="207">
        <f t="shared" si="1"/>
        <v>0</v>
      </c>
    </row>
    <row r="62" spans="1:31" ht="31.8" thickBot="1">
      <c r="A62" s="317">
        <v>51</v>
      </c>
      <c r="E62" s="353"/>
      <c r="I62" s="6"/>
      <c r="J62" s="7">
        <v>1092</v>
      </c>
      <c r="K62" s="16" t="s">
        <v>1286</v>
      </c>
      <c r="L62" s="378"/>
      <c r="M62" s="380"/>
      <c r="N62" s="130"/>
      <c r="O62" s="130"/>
      <c r="P62" s="130"/>
      <c r="Q62" s="128" t="str">
        <f t="shared" ref="Q62:Q93" si="8">(IF($E62&lt;&gt;0,$J$2,IF($I62&lt;&gt;0,$J$2,"")))</f>
        <v/>
      </c>
      <c r="R62" s="129"/>
      <c r="S62" s="347"/>
      <c r="T62" s="139"/>
      <c r="U62" s="209">
        <f t="shared" si="5"/>
        <v>0</v>
      </c>
      <c r="V62" s="348">
        <f t="shared" si="2"/>
        <v>0</v>
      </c>
      <c r="W62" s="129"/>
      <c r="X62" s="210"/>
      <c r="Y62" s="215"/>
      <c r="Z62" s="215"/>
      <c r="AA62" s="215"/>
      <c r="AB62" s="215"/>
      <c r="AC62" s="215"/>
      <c r="AD62" s="349"/>
      <c r="AE62" s="207">
        <f t="shared" si="1"/>
        <v>0</v>
      </c>
    </row>
    <row r="63" spans="1:31" ht="31.8" thickBot="1">
      <c r="A63" s="317">
        <v>52</v>
      </c>
      <c r="E63" s="353"/>
      <c r="I63" s="6"/>
      <c r="J63" s="13">
        <v>1098</v>
      </c>
      <c r="K63" s="17" t="s">
        <v>1131</v>
      </c>
      <c r="L63" s="378"/>
      <c r="M63" s="380"/>
      <c r="N63" s="130"/>
      <c r="O63" s="130"/>
      <c r="P63" s="130"/>
      <c r="Q63" s="128" t="str">
        <f t="shared" si="8"/>
        <v/>
      </c>
      <c r="R63" s="129"/>
      <c r="S63" s="347"/>
      <c r="T63" s="139"/>
      <c r="U63" s="209">
        <f t="shared" si="5"/>
        <v>0</v>
      </c>
      <c r="V63" s="348">
        <f t="shared" si="2"/>
        <v>0</v>
      </c>
      <c r="W63" s="129"/>
      <c r="X63" s="347"/>
      <c r="Y63" s="139"/>
      <c r="Z63" s="355">
        <f>+IF(+(S63+T63)&gt;=P63,+T63,+(+P63-S63))</f>
        <v>0</v>
      </c>
      <c r="AA63" s="209">
        <f>X63+Y63-Z63</f>
        <v>0</v>
      </c>
      <c r="AB63" s="139"/>
      <c r="AC63" s="139"/>
      <c r="AD63" s="140"/>
      <c r="AE63" s="207">
        <f t="shared" si="1"/>
        <v>0</v>
      </c>
    </row>
    <row r="64" spans="1:31" ht="18.600000000000001" thickBot="1">
      <c r="A64" s="317">
        <v>53</v>
      </c>
      <c r="E64" s="353"/>
      <c r="I64" s="10">
        <v>1900</v>
      </c>
      <c r="J64" s="734" t="s">
        <v>1137</v>
      </c>
      <c r="K64" s="734"/>
      <c r="L64" s="381">
        <f>SUM(L65:L67)</f>
        <v>0</v>
      </c>
      <c r="M64" s="211">
        <f>SUM(M65:M67)</f>
        <v>0</v>
      </c>
      <c r="N64" s="137">
        <f>SUM(N65:N67)</f>
        <v>0</v>
      </c>
      <c r="O64" s="137">
        <f>SUM(O65:O67)</f>
        <v>0</v>
      </c>
      <c r="P64" s="137">
        <f>SUM(P65:P67)</f>
        <v>0</v>
      </c>
      <c r="Q64" s="128">
        <f t="shared" si="8"/>
        <v>0</v>
      </c>
      <c r="R64" s="129"/>
      <c r="S64" s="212">
        <f>SUM(S65:S67)</f>
        <v>0</v>
      </c>
      <c r="T64" s="213">
        <f>SUM(T65:T67)</f>
        <v>0</v>
      </c>
      <c r="U64" s="350">
        <f>SUM(U65:U67)</f>
        <v>0</v>
      </c>
      <c r="V64" s="351">
        <f>SUM(V65:V67)</f>
        <v>0</v>
      </c>
      <c r="W64" s="129"/>
      <c r="X64" s="214"/>
      <c r="Y64" s="225"/>
      <c r="Z64" s="225"/>
      <c r="AA64" s="225"/>
      <c r="AB64" s="225"/>
      <c r="AC64" s="225"/>
      <c r="AD64" s="352"/>
      <c r="AE64" s="207">
        <f>AA64-AB64-AC64-AD64</f>
        <v>0</v>
      </c>
    </row>
    <row r="65" spans="1:31" ht="34.5" customHeight="1" thickBot="1">
      <c r="A65" s="317">
        <v>54</v>
      </c>
      <c r="E65" s="353"/>
      <c r="I65" s="6"/>
      <c r="J65" s="15">
        <v>1901</v>
      </c>
      <c r="K65" s="8" t="s">
        <v>1202</v>
      </c>
      <c r="L65" s="378"/>
      <c r="M65" s="380"/>
      <c r="N65" s="130"/>
      <c r="O65" s="130"/>
      <c r="P65" s="130"/>
      <c r="Q65" s="128" t="str">
        <f t="shared" si="8"/>
        <v/>
      </c>
      <c r="R65" s="129"/>
      <c r="S65" s="347"/>
      <c r="T65" s="139"/>
      <c r="U65" s="209">
        <f>P65</f>
        <v>0</v>
      </c>
      <c r="V65" s="348">
        <f>S65+T65-U65</f>
        <v>0</v>
      </c>
      <c r="W65" s="129"/>
      <c r="X65" s="210"/>
      <c r="Y65" s="215"/>
      <c r="Z65" s="215"/>
      <c r="AA65" s="215"/>
      <c r="AB65" s="215"/>
      <c r="AC65" s="215"/>
      <c r="AD65" s="349"/>
      <c r="AE65" s="207">
        <f>AA65-AB65-AC65-AD65</f>
        <v>0</v>
      </c>
    </row>
    <row r="66" spans="1:31" ht="31.8" thickBot="1">
      <c r="A66" s="317">
        <v>55</v>
      </c>
      <c r="E66" s="353"/>
      <c r="I66" s="6"/>
      <c r="J66" s="7">
        <v>1981</v>
      </c>
      <c r="K66" s="9" t="s">
        <v>1203</v>
      </c>
      <c r="L66" s="378"/>
      <c r="M66" s="380"/>
      <c r="N66" s="130"/>
      <c r="O66" s="130"/>
      <c r="P66" s="130"/>
      <c r="Q66" s="128" t="str">
        <f t="shared" si="8"/>
        <v/>
      </c>
      <c r="R66" s="129"/>
      <c r="S66" s="347"/>
      <c r="T66" s="139"/>
      <c r="U66" s="209">
        <f>P66</f>
        <v>0</v>
      </c>
      <c r="V66" s="348">
        <f>S66+T66-U66</f>
        <v>0</v>
      </c>
      <c r="W66" s="129"/>
      <c r="X66" s="210"/>
      <c r="Y66" s="215"/>
      <c r="Z66" s="215"/>
      <c r="AA66" s="215"/>
      <c r="AB66" s="215"/>
      <c r="AC66" s="215"/>
      <c r="AD66" s="349"/>
      <c r="AE66" s="207">
        <f>AA66-AB66-AC66-AD66</f>
        <v>0</v>
      </c>
    </row>
    <row r="67" spans="1:31" ht="31.8" thickBot="1">
      <c r="A67" s="317">
        <v>56</v>
      </c>
      <c r="E67" s="353"/>
      <c r="I67" s="6"/>
      <c r="J67" s="13">
        <v>1991</v>
      </c>
      <c r="K67" s="12" t="s">
        <v>1204</v>
      </c>
      <c r="L67" s="378"/>
      <c r="M67" s="380"/>
      <c r="N67" s="130"/>
      <c r="O67" s="130"/>
      <c r="P67" s="130"/>
      <c r="Q67" s="128" t="str">
        <f t="shared" si="8"/>
        <v/>
      </c>
      <c r="R67" s="129"/>
      <c r="S67" s="347"/>
      <c r="T67" s="139"/>
      <c r="U67" s="209">
        <f>P67</f>
        <v>0</v>
      </c>
      <c r="V67" s="348">
        <f>S67+T67-U67</f>
        <v>0</v>
      </c>
      <c r="W67" s="129"/>
      <c r="X67" s="210"/>
      <c r="Y67" s="215"/>
      <c r="Z67" s="215"/>
      <c r="AA67" s="215"/>
      <c r="AB67" s="215"/>
      <c r="AC67" s="215"/>
      <c r="AD67" s="349"/>
      <c r="AE67" s="207">
        <f>AA67-AB67-AC67-AD67</f>
        <v>0</v>
      </c>
    </row>
    <row r="68" spans="1:31" ht="18.600000000000001" thickBot="1">
      <c r="A68" s="317">
        <v>57</v>
      </c>
      <c r="E68" s="353"/>
      <c r="I68" s="10">
        <v>2100</v>
      </c>
      <c r="J68" s="734" t="s">
        <v>310</v>
      </c>
      <c r="K68" s="734"/>
      <c r="L68" s="381">
        <f>SUM(L69:L73)</f>
        <v>0</v>
      </c>
      <c r="M68" s="211">
        <f>SUM(M69:M73)</f>
        <v>0</v>
      </c>
      <c r="N68" s="137">
        <f>SUM(N69:N73)</f>
        <v>0</v>
      </c>
      <c r="O68" s="137">
        <f>SUM(O69:O73)</f>
        <v>0</v>
      </c>
      <c r="P68" s="137">
        <f>SUM(P69:P73)</f>
        <v>0</v>
      </c>
      <c r="Q68" s="128">
        <f t="shared" si="8"/>
        <v>0</v>
      </c>
      <c r="R68" s="129"/>
      <c r="S68" s="212">
        <f>SUM(S69:S73)</f>
        <v>0</v>
      </c>
      <c r="T68" s="213">
        <f>SUM(T69:T73)</f>
        <v>0</v>
      </c>
      <c r="U68" s="350">
        <f>SUM(U69:U73)</f>
        <v>0</v>
      </c>
      <c r="V68" s="351">
        <f>SUM(V69:V73)</f>
        <v>0</v>
      </c>
      <c r="W68" s="129"/>
      <c r="X68" s="214"/>
      <c r="Y68" s="225"/>
      <c r="Z68" s="225"/>
      <c r="AA68" s="225"/>
      <c r="AB68" s="225"/>
      <c r="AC68" s="225"/>
      <c r="AD68" s="352"/>
      <c r="AE68" s="207">
        <f t="shared" si="1"/>
        <v>0</v>
      </c>
    </row>
    <row r="69" spans="1:31" ht="18.600000000000001" thickBot="1">
      <c r="A69" s="317">
        <v>58</v>
      </c>
      <c r="E69" s="353"/>
      <c r="I69" s="6"/>
      <c r="J69" s="15">
        <v>2110</v>
      </c>
      <c r="K69" s="18" t="s">
        <v>1132</v>
      </c>
      <c r="L69" s="378"/>
      <c r="M69" s="380"/>
      <c r="N69" s="130"/>
      <c r="O69" s="130"/>
      <c r="P69" s="130"/>
      <c r="Q69" s="128" t="str">
        <f t="shared" si="8"/>
        <v/>
      </c>
      <c r="R69" s="129"/>
      <c r="S69" s="347"/>
      <c r="T69" s="139"/>
      <c r="U69" s="209">
        <f>P69</f>
        <v>0</v>
      </c>
      <c r="V69" s="348">
        <f t="shared" si="2"/>
        <v>0</v>
      </c>
      <c r="W69" s="129"/>
      <c r="X69" s="210"/>
      <c r="Y69" s="215"/>
      <c r="Z69" s="215"/>
      <c r="AA69" s="215"/>
      <c r="AB69" s="215"/>
      <c r="AC69" s="215"/>
      <c r="AD69" s="349"/>
      <c r="AE69" s="207">
        <f t="shared" si="1"/>
        <v>0</v>
      </c>
    </row>
    <row r="70" spans="1:31" ht="18.600000000000001" thickBot="1">
      <c r="A70" s="317">
        <v>59</v>
      </c>
      <c r="E70" s="353"/>
      <c r="I70" s="47"/>
      <c r="J70" s="7">
        <v>2120</v>
      </c>
      <c r="K70" s="35" t="s">
        <v>1133</v>
      </c>
      <c r="L70" s="378"/>
      <c r="M70" s="380"/>
      <c r="N70" s="130"/>
      <c r="O70" s="130"/>
      <c r="P70" s="130"/>
      <c r="Q70" s="128" t="str">
        <f t="shared" si="8"/>
        <v/>
      </c>
      <c r="R70" s="129"/>
      <c r="S70" s="347"/>
      <c r="T70" s="139"/>
      <c r="U70" s="209">
        <f>P70</f>
        <v>0</v>
      </c>
      <c r="V70" s="348">
        <f t="shared" si="2"/>
        <v>0</v>
      </c>
      <c r="W70" s="129"/>
      <c r="X70" s="210"/>
      <c r="Y70" s="215"/>
      <c r="Z70" s="215"/>
      <c r="AA70" s="215"/>
      <c r="AB70" s="215"/>
      <c r="AC70" s="215"/>
      <c r="AD70" s="349"/>
      <c r="AE70" s="207">
        <f t="shared" si="1"/>
        <v>0</v>
      </c>
    </row>
    <row r="71" spans="1:31" ht="32.4" thickBot="1">
      <c r="A71" s="317">
        <v>60</v>
      </c>
      <c r="E71" s="353"/>
      <c r="I71" s="47"/>
      <c r="J71" s="7">
        <v>2125</v>
      </c>
      <c r="K71" s="29" t="s">
        <v>304</v>
      </c>
      <c r="L71" s="378"/>
      <c r="M71" s="380"/>
      <c r="N71" s="130"/>
      <c r="O71" s="130"/>
      <c r="P71" s="130"/>
      <c r="Q71" s="128" t="str">
        <f t="shared" si="8"/>
        <v/>
      </c>
      <c r="R71" s="129"/>
      <c r="S71" s="347"/>
      <c r="T71" s="139"/>
      <c r="U71" s="209">
        <f>P71</f>
        <v>0</v>
      </c>
      <c r="V71" s="348">
        <f t="shared" si="2"/>
        <v>0</v>
      </c>
      <c r="W71" s="129"/>
      <c r="X71" s="210"/>
      <c r="Y71" s="215"/>
      <c r="Z71" s="215"/>
      <c r="AA71" s="215"/>
      <c r="AB71" s="215"/>
      <c r="AC71" s="215"/>
      <c r="AD71" s="349"/>
      <c r="AE71" s="207">
        <f t="shared" si="1"/>
        <v>0</v>
      </c>
    </row>
    <row r="72" spans="1:31" ht="33" thickBot="1">
      <c r="A72" s="317">
        <v>61</v>
      </c>
      <c r="I72" s="14"/>
      <c r="J72" s="7">
        <v>2140</v>
      </c>
      <c r="K72" s="35" t="s">
        <v>1135</v>
      </c>
      <c r="L72" s="378"/>
      <c r="M72" s="380"/>
      <c r="N72" s="130"/>
      <c r="O72" s="130"/>
      <c r="P72" s="130"/>
      <c r="Q72" s="128" t="str">
        <f t="shared" si="8"/>
        <v/>
      </c>
      <c r="R72" s="129"/>
      <c r="S72" s="347"/>
      <c r="T72" s="139"/>
      <c r="U72" s="209">
        <f>P72</f>
        <v>0</v>
      </c>
      <c r="V72" s="348">
        <f t="shared" si="2"/>
        <v>0</v>
      </c>
      <c r="W72" s="129"/>
      <c r="X72" s="210"/>
      <c r="Y72" s="215"/>
      <c r="Z72" s="215"/>
      <c r="AA72" s="215"/>
      <c r="AB72" s="215"/>
      <c r="AC72" s="215"/>
      <c r="AD72" s="349"/>
      <c r="AE72" s="207">
        <f t="shared" si="1"/>
        <v>0</v>
      </c>
    </row>
    <row r="73" spans="1:31" ht="32.4" thickBot="1">
      <c r="A73" s="317">
        <v>62</v>
      </c>
      <c r="I73" s="6"/>
      <c r="J73" s="13">
        <v>2190</v>
      </c>
      <c r="K73" s="468" t="s">
        <v>1136</v>
      </c>
      <c r="L73" s="378"/>
      <c r="M73" s="380"/>
      <c r="N73" s="130"/>
      <c r="O73" s="130"/>
      <c r="P73" s="130"/>
      <c r="Q73" s="128" t="str">
        <f t="shared" si="8"/>
        <v/>
      </c>
      <c r="R73" s="129"/>
      <c r="S73" s="347"/>
      <c r="T73" s="139"/>
      <c r="U73" s="209">
        <f>P73</f>
        <v>0</v>
      </c>
      <c r="V73" s="348">
        <f t="shared" si="2"/>
        <v>0</v>
      </c>
      <c r="W73" s="129"/>
      <c r="X73" s="210"/>
      <c r="Y73" s="215"/>
      <c r="Z73" s="215"/>
      <c r="AA73" s="215"/>
      <c r="AB73" s="215"/>
      <c r="AC73" s="215"/>
      <c r="AD73" s="349"/>
      <c r="AE73" s="207">
        <f t="shared" si="1"/>
        <v>0</v>
      </c>
    </row>
    <row r="74" spans="1:31" ht="18.600000000000001" thickBot="1">
      <c r="A74" s="317">
        <v>63</v>
      </c>
      <c r="I74" s="10">
        <v>2200</v>
      </c>
      <c r="J74" s="734" t="s">
        <v>1137</v>
      </c>
      <c r="K74" s="734"/>
      <c r="L74" s="381">
        <f>SUM(L75:L76)</f>
        <v>0</v>
      </c>
      <c r="M74" s="211">
        <f>SUM(M75:M76)</f>
        <v>0</v>
      </c>
      <c r="N74" s="137">
        <f>SUM(N75:N76)</f>
        <v>0</v>
      </c>
      <c r="O74" s="137">
        <f>SUM(O75:O76)</f>
        <v>0</v>
      </c>
      <c r="P74" s="137">
        <f>SUM(P75:P76)</f>
        <v>0</v>
      </c>
      <c r="Q74" s="128">
        <f t="shared" si="8"/>
        <v>0</v>
      </c>
      <c r="R74" s="129"/>
      <c r="S74" s="212">
        <f>SUM(S75:S76)</f>
        <v>0</v>
      </c>
      <c r="T74" s="213">
        <f>SUM(T75:T76)</f>
        <v>0</v>
      </c>
      <c r="U74" s="350">
        <f>SUM(U75:U76)</f>
        <v>0</v>
      </c>
      <c r="V74" s="351">
        <f>SUM(V75:V76)</f>
        <v>0</v>
      </c>
      <c r="W74" s="129"/>
      <c r="X74" s="214"/>
      <c r="Y74" s="225"/>
      <c r="Z74" s="225"/>
      <c r="AA74" s="225"/>
      <c r="AB74" s="225"/>
      <c r="AC74" s="225"/>
      <c r="AD74" s="352"/>
      <c r="AE74" s="207">
        <f t="shared" si="1"/>
        <v>0</v>
      </c>
    </row>
    <row r="75" spans="1:31" ht="18.600000000000001" thickBot="1">
      <c r="A75" s="317">
        <v>64</v>
      </c>
      <c r="I75" s="6"/>
      <c r="J75" s="7">
        <v>2221</v>
      </c>
      <c r="K75" s="9" t="s">
        <v>694</v>
      </c>
      <c r="L75" s="378"/>
      <c r="M75" s="380"/>
      <c r="N75" s="130"/>
      <c r="O75" s="130"/>
      <c r="P75" s="130"/>
      <c r="Q75" s="128" t="str">
        <f t="shared" si="8"/>
        <v/>
      </c>
      <c r="R75" s="129"/>
      <c r="S75" s="347"/>
      <c r="T75" s="139"/>
      <c r="U75" s="209">
        <f t="shared" ref="U75:U80" si="9">P75</f>
        <v>0</v>
      </c>
      <c r="V75" s="348">
        <f t="shared" ref="V75:V80" si="10">S75+T75-U75</f>
        <v>0</v>
      </c>
      <c r="W75" s="129"/>
      <c r="X75" s="210"/>
      <c r="Y75" s="215"/>
      <c r="Z75" s="215"/>
      <c r="AA75" s="215"/>
      <c r="AB75" s="215"/>
      <c r="AC75" s="215"/>
      <c r="AD75" s="349"/>
      <c r="AE75" s="207">
        <f t="shared" si="1"/>
        <v>0</v>
      </c>
    </row>
    <row r="76" spans="1:31" ht="18.600000000000001" thickBot="1">
      <c r="A76" s="317">
        <v>65</v>
      </c>
      <c r="I76" s="6"/>
      <c r="J76" s="13">
        <v>2224</v>
      </c>
      <c r="K76" s="12" t="s">
        <v>1138</v>
      </c>
      <c r="L76" s="378"/>
      <c r="M76" s="380"/>
      <c r="N76" s="130"/>
      <c r="O76" s="130"/>
      <c r="P76" s="130"/>
      <c r="Q76" s="128" t="str">
        <f t="shared" si="8"/>
        <v/>
      </c>
      <c r="R76" s="129"/>
      <c r="S76" s="347"/>
      <c r="T76" s="139"/>
      <c r="U76" s="209">
        <f t="shared" si="9"/>
        <v>0</v>
      </c>
      <c r="V76" s="348">
        <f t="shared" si="10"/>
        <v>0</v>
      </c>
      <c r="W76" s="129"/>
      <c r="X76" s="210"/>
      <c r="Y76" s="215"/>
      <c r="Z76" s="215"/>
      <c r="AA76" s="215"/>
      <c r="AB76" s="215"/>
      <c r="AC76" s="215"/>
      <c r="AD76" s="349"/>
      <c r="AE76" s="207">
        <f t="shared" si="1"/>
        <v>0</v>
      </c>
    </row>
    <row r="77" spans="1:31" ht="18.600000000000001" thickBot="1">
      <c r="A77" s="317">
        <v>66</v>
      </c>
      <c r="I77" s="10">
        <v>2500</v>
      </c>
      <c r="J77" s="737" t="s">
        <v>1139</v>
      </c>
      <c r="K77" s="737"/>
      <c r="L77" s="381"/>
      <c r="M77" s="384"/>
      <c r="N77" s="143"/>
      <c r="O77" s="143"/>
      <c r="P77" s="130"/>
      <c r="Q77" s="128">
        <f t="shared" si="8"/>
        <v>0</v>
      </c>
      <c r="R77" s="129"/>
      <c r="S77" s="354"/>
      <c r="T77" s="141"/>
      <c r="U77" s="209">
        <f t="shared" si="9"/>
        <v>0</v>
      </c>
      <c r="V77" s="348">
        <f t="shared" si="10"/>
        <v>0</v>
      </c>
      <c r="W77" s="129"/>
      <c r="X77" s="214"/>
      <c r="Y77" s="225"/>
      <c r="Z77" s="215"/>
      <c r="AA77" s="215"/>
      <c r="AB77" s="225"/>
      <c r="AC77" s="215"/>
      <c r="AD77" s="349"/>
      <c r="AE77" s="207">
        <f t="shared" si="1"/>
        <v>0</v>
      </c>
    </row>
    <row r="78" spans="1:31" ht="34.5" customHeight="1" thickBot="1">
      <c r="A78" s="317">
        <v>67</v>
      </c>
      <c r="I78" s="10">
        <v>2600</v>
      </c>
      <c r="J78" s="738" t="s">
        <v>1140</v>
      </c>
      <c r="K78" s="741"/>
      <c r="L78" s="381"/>
      <c r="M78" s="384"/>
      <c r="N78" s="143"/>
      <c r="O78" s="143"/>
      <c r="P78" s="130"/>
      <c r="Q78" s="128">
        <f t="shared" si="8"/>
        <v>0</v>
      </c>
      <c r="R78" s="129"/>
      <c r="S78" s="354"/>
      <c r="T78" s="141"/>
      <c r="U78" s="209">
        <f t="shared" si="9"/>
        <v>0</v>
      </c>
      <c r="V78" s="348">
        <f t="shared" si="10"/>
        <v>0</v>
      </c>
      <c r="W78" s="129"/>
      <c r="X78" s="214"/>
      <c r="Y78" s="225"/>
      <c r="Z78" s="215"/>
      <c r="AA78" s="215"/>
      <c r="AB78" s="225"/>
      <c r="AC78" s="215"/>
      <c r="AD78" s="349"/>
      <c r="AE78" s="207">
        <f t="shared" si="1"/>
        <v>0</v>
      </c>
    </row>
    <row r="79" spans="1:31" ht="33.75" customHeight="1" thickBot="1">
      <c r="A79" s="317">
        <v>68</v>
      </c>
      <c r="I79" s="10">
        <v>2700</v>
      </c>
      <c r="J79" s="738" t="s">
        <v>1141</v>
      </c>
      <c r="K79" s="741"/>
      <c r="L79" s="381"/>
      <c r="M79" s="384"/>
      <c r="N79" s="143"/>
      <c r="O79" s="143"/>
      <c r="P79" s="130"/>
      <c r="Q79" s="128">
        <f t="shared" si="8"/>
        <v>0</v>
      </c>
      <c r="R79" s="129"/>
      <c r="S79" s="354"/>
      <c r="T79" s="141"/>
      <c r="U79" s="209">
        <f t="shared" si="9"/>
        <v>0</v>
      </c>
      <c r="V79" s="348">
        <f t="shared" si="10"/>
        <v>0</v>
      </c>
      <c r="W79" s="129"/>
      <c r="X79" s="214"/>
      <c r="Y79" s="225"/>
      <c r="Z79" s="215"/>
      <c r="AA79" s="215"/>
      <c r="AB79" s="225"/>
      <c r="AC79" s="215"/>
      <c r="AD79" s="349"/>
      <c r="AE79" s="207">
        <f t="shared" si="1"/>
        <v>0</v>
      </c>
    </row>
    <row r="80" spans="1:31" ht="35.25" customHeight="1" thickBot="1">
      <c r="A80" s="317">
        <v>69</v>
      </c>
      <c r="I80" s="10">
        <v>2800</v>
      </c>
      <c r="J80" s="738" t="s">
        <v>1142</v>
      </c>
      <c r="K80" s="741"/>
      <c r="L80" s="381"/>
      <c r="M80" s="384"/>
      <c r="N80" s="143"/>
      <c r="O80" s="143"/>
      <c r="P80" s="130"/>
      <c r="Q80" s="128">
        <f t="shared" si="8"/>
        <v>0</v>
      </c>
      <c r="R80" s="129"/>
      <c r="S80" s="354"/>
      <c r="T80" s="141"/>
      <c r="U80" s="209">
        <f t="shared" si="9"/>
        <v>0</v>
      </c>
      <c r="V80" s="348">
        <f t="shared" si="10"/>
        <v>0</v>
      </c>
      <c r="W80" s="129"/>
      <c r="X80" s="214"/>
      <c r="Y80" s="225"/>
      <c r="Z80" s="215"/>
      <c r="AA80" s="215"/>
      <c r="AB80" s="225"/>
      <c r="AC80" s="215"/>
      <c r="AD80" s="349"/>
      <c r="AE80" s="207">
        <f t="shared" si="1"/>
        <v>0</v>
      </c>
    </row>
    <row r="81" spans="1:31" ht="35.25" customHeight="1" thickBot="1">
      <c r="A81" s="317">
        <v>70</v>
      </c>
      <c r="I81" s="10">
        <v>2900</v>
      </c>
      <c r="J81" s="730" t="s">
        <v>1143</v>
      </c>
      <c r="K81" s="736"/>
      <c r="L81" s="381">
        <f>SUM(L82:L87)</f>
        <v>0</v>
      </c>
      <c r="M81" s="211">
        <f>SUM(M82:M87)</f>
        <v>0</v>
      </c>
      <c r="N81" s="137">
        <f>SUM(N82:N87)</f>
        <v>0</v>
      </c>
      <c r="O81" s="137">
        <f>SUM(O82:O87)</f>
        <v>0</v>
      </c>
      <c r="P81" s="137">
        <f>SUM(P82:P87)</f>
        <v>0</v>
      </c>
      <c r="Q81" s="128">
        <f t="shared" si="8"/>
        <v>0</v>
      </c>
      <c r="R81" s="129"/>
      <c r="S81" s="212">
        <f>SUM(S82:S87)</f>
        <v>0</v>
      </c>
      <c r="T81" s="213">
        <f>SUM(T82:T87)</f>
        <v>0</v>
      </c>
      <c r="U81" s="350">
        <f>SUM(U82:U87)</f>
        <v>0</v>
      </c>
      <c r="V81" s="351">
        <f>SUM(V82:V87)</f>
        <v>0</v>
      </c>
      <c r="W81" s="129"/>
      <c r="X81" s="214"/>
      <c r="Y81" s="225"/>
      <c r="Z81" s="225"/>
      <c r="AA81" s="225"/>
      <c r="AB81" s="225"/>
      <c r="AC81" s="225"/>
      <c r="AD81" s="352"/>
      <c r="AE81" s="207">
        <f t="shared" si="1"/>
        <v>0</v>
      </c>
    </row>
    <row r="82" spans="1:31" ht="35.25" customHeight="1" thickBot="1">
      <c r="A82" s="317">
        <v>71</v>
      </c>
      <c r="I82" s="48"/>
      <c r="J82" s="15">
        <v>2920</v>
      </c>
      <c r="K82" s="218" t="s">
        <v>1144</v>
      </c>
      <c r="L82" s="378"/>
      <c r="M82" s="380"/>
      <c r="N82" s="130"/>
      <c r="O82" s="130"/>
      <c r="P82" s="130"/>
      <c r="Q82" s="128" t="str">
        <f t="shared" si="8"/>
        <v/>
      </c>
      <c r="R82" s="129"/>
      <c r="S82" s="347"/>
      <c r="T82" s="139"/>
      <c r="U82" s="209">
        <f t="shared" ref="U82:U87" si="11">P82</f>
        <v>0</v>
      </c>
      <c r="V82" s="348">
        <f t="shared" ref="V82:V87" si="12">S82+T82-U82</f>
        <v>0</v>
      </c>
      <c r="W82" s="129"/>
      <c r="X82" s="210"/>
      <c r="Y82" s="215"/>
      <c r="Z82" s="215"/>
      <c r="AA82" s="215"/>
      <c r="AB82" s="215"/>
      <c r="AC82" s="215"/>
      <c r="AD82" s="349"/>
      <c r="AE82" s="207">
        <f t="shared" si="1"/>
        <v>0</v>
      </c>
    </row>
    <row r="83" spans="1:31" ht="33" thickBot="1">
      <c r="A83" s="317">
        <v>72</v>
      </c>
      <c r="I83" s="48"/>
      <c r="J83" s="44">
        <v>2969</v>
      </c>
      <c r="K83" s="219" t="s">
        <v>1145</v>
      </c>
      <c r="L83" s="378"/>
      <c r="M83" s="380"/>
      <c r="N83" s="130"/>
      <c r="O83" s="130"/>
      <c r="P83" s="130"/>
      <c r="Q83" s="128" t="str">
        <f t="shared" si="8"/>
        <v/>
      </c>
      <c r="R83" s="129"/>
      <c r="S83" s="347"/>
      <c r="T83" s="139"/>
      <c r="U83" s="209">
        <f t="shared" si="11"/>
        <v>0</v>
      </c>
      <c r="V83" s="348">
        <f t="shared" si="12"/>
        <v>0</v>
      </c>
      <c r="W83" s="129"/>
      <c r="X83" s="210"/>
      <c r="Y83" s="215"/>
      <c r="Z83" s="215"/>
      <c r="AA83" s="215"/>
      <c r="AB83" s="215"/>
      <c r="AC83" s="215"/>
      <c r="AD83" s="349"/>
      <c r="AE83" s="207">
        <f t="shared" si="1"/>
        <v>0</v>
      </c>
    </row>
    <row r="84" spans="1:31" ht="33" thickBot="1">
      <c r="A84" s="317">
        <v>73</v>
      </c>
      <c r="I84" s="48"/>
      <c r="J84" s="44">
        <v>2970</v>
      </c>
      <c r="K84" s="219" t="s">
        <v>1146</v>
      </c>
      <c r="L84" s="378"/>
      <c r="M84" s="380"/>
      <c r="N84" s="130"/>
      <c r="O84" s="130"/>
      <c r="P84" s="130"/>
      <c r="Q84" s="128" t="str">
        <f t="shared" si="8"/>
        <v/>
      </c>
      <c r="R84" s="129"/>
      <c r="S84" s="347"/>
      <c r="T84" s="139"/>
      <c r="U84" s="209">
        <f t="shared" si="11"/>
        <v>0</v>
      </c>
      <c r="V84" s="348">
        <f t="shared" si="12"/>
        <v>0</v>
      </c>
      <c r="W84" s="129"/>
      <c r="X84" s="210"/>
      <c r="Y84" s="215"/>
      <c r="Z84" s="215"/>
      <c r="AA84" s="215"/>
      <c r="AB84" s="215"/>
      <c r="AC84" s="215"/>
      <c r="AD84" s="349"/>
      <c r="AE84" s="207">
        <f t="shared" si="1"/>
        <v>0</v>
      </c>
    </row>
    <row r="85" spans="1:31" ht="33" thickBot="1">
      <c r="A85" s="317">
        <v>74</v>
      </c>
      <c r="I85" s="48"/>
      <c r="J85" s="42">
        <v>2989</v>
      </c>
      <c r="K85" s="220" t="s">
        <v>1147</v>
      </c>
      <c r="L85" s="378"/>
      <c r="M85" s="380"/>
      <c r="N85" s="130"/>
      <c r="O85" s="130"/>
      <c r="P85" s="130"/>
      <c r="Q85" s="128" t="str">
        <f t="shared" si="8"/>
        <v/>
      </c>
      <c r="R85" s="129"/>
      <c r="S85" s="347"/>
      <c r="T85" s="139"/>
      <c r="U85" s="209">
        <f t="shared" si="11"/>
        <v>0</v>
      </c>
      <c r="V85" s="348">
        <f t="shared" si="12"/>
        <v>0</v>
      </c>
      <c r="W85" s="129"/>
      <c r="X85" s="210"/>
      <c r="Y85" s="215"/>
      <c r="Z85" s="215"/>
      <c r="AA85" s="215"/>
      <c r="AB85" s="215"/>
      <c r="AC85" s="215"/>
      <c r="AD85" s="349"/>
      <c r="AE85" s="207">
        <f t="shared" si="1"/>
        <v>0</v>
      </c>
    </row>
    <row r="86" spans="1:31" ht="18.600000000000001" thickBot="1">
      <c r="A86" s="317">
        <v>75</v>
      </c>
      <c r="I86" s="6"/>
      <c r="J86" s="7">
        <v>2991</v>
      </c>
      <c r="K86" s="221" t="s">
        <v>1148</v>
      </c>
      <c r="L86" s="378"/>
      <c r="M86" s="380"/>
      <c r="N86" s="130"/>
      <c r="O86" s="130"/>
      <c r="P86" s="130"/>
      <c r="Q86" s="128" t="str">
        <f t="shared" si="8"/>
        <v/>
      </c>
      <c r="R86" s="129"/>
      <c r="S86" s="347"/>
      <c r="T86" s="139"/>
      <c r="U86" s="209">
        <f t="shared" si="11"/>
        <v>0</v>
      </c>
      <c r="V86" s="348">
        <f t="shared" si="12"/>
        <v>0</v>
      </c>
      <c r="W86" s="129"/>
      <c r="X86" s="210"/>
      <c r="Y86" s="215"/>
      <c r="Z86" s="215"/>
      <c r="AA86" s="215"/>
      <c r="AB86" s="215"/>
      <c r="AC86" s="215"/>
      <c r="AD86" s="349"/>
      <c r="AE86" s="207">
        <f t="shared" si="1"/>
        <v>0</v>
      </c>
    </row>
    <row r="87" spans="1:31" ht="35.25" customHeight="1" thickBot="1">
      <c r="A87" s="317">
        <v>76</v>
      </c>
      <c r="I87" s="6"/>
      <c r="J87" s="13">
        <v>2992</v>
      </c>
      <c r="K87" s="26" t="s">
        <v>1149</v>
      </c>
      <c r="L87" s="378"/>
      <c r="M87" s="380"/>
      <c r="N87" s="130"/>
      <c r="O87" s="130"/>
      <c r="P87" s="130"/>
      <c r="Q87" s="128" t="str">
        <f t="shared" si="8"/>
        <v/>
      </c>
      <c r="R87" s="129"/>
      <c r="S87" s="347"/>
      <c r="T87" s="139"/>
      <c r="U87" s="209">
        <f t="shared" si="11"/>
        <v>0</v>
      </c>
      <c r="V87" s="348">
        <f t="shared" si="12"/>
        <v>0</v>
      </c>
      <c r="W87" s="129"/>
      <c r="X87" s="210"/>
      <c r="Y87" s="215"/>
      <c r="Z87" s="215"/>
      <c r="AA87" s="215"/>
      <c r="AB87" s="215"/>
      <c r="AC87" s="215"/>
      <c r="AD87" s="349"/>
      <c r="AE87" s="207">
        <f t="shared" si="1"/>
        <v>0</v>
      </c>
    </row>
    <row r="88" spans="1:31" ht="18.75" customHeight="1" thickBot="1">
      <c r="A88" s="317">
        <v>77</v>
      </c>
      <c r="I88" s="10">
        <v>3300</v>
      </c>
      <c r="J88" s="730" t="s">
        <v>1150</v>
      </c>
      <c r="K88" s="730"/>
      <c r="L88" s="381">
        <f>SUM(L89:L94)</f>
        <v>0</v>
      </c>
      <c r="M88" s="211">
        <f>SUM(M89:M94)</f>
        <v>0</v>
      </c>
      <c r="N88" s="137">
        <f>SUM(N89:N94)</f>
        <v>0</v>
      </c>
      <c r="O88" s="137">
        <f>SUM(O89:O94)</f>
        <v>0</v>
      </c>
      <c r="P88" s="137">
        <f>SUM(P89:P94)</f>
        <v>0</v>
      </c>
      <c r="Q88" s="128">
        <f t="shared" si="8"/>
        <v>0</v>
      </c>
      <c r="R88" s="129"/>
      <c r="S88" s="214"/>
      <c r="T88" s="225"/>
      <c r="U88" s="225"/>
      <c r="V88" s="352"/>
      <c r="W88" s="129"/>
      <c r="X88" s="214"/>
      <c r="Y88" s="225"/>
      <c r="Z88" s="225"/>
      <c r="AA88" s="225"/>
      <c r="AB88" s="225"/>
      <c r="AC88" s="225"/>
      <c r="AD88" s="352"/>
      <c r="AE88" s="207">
        <f t="shared" si="1"/>
        <v>0</v>
      </c>
    </row>
    <row r="89" spans="1:31" ht="18.600000000000001" thickBot="1">
      <c r="A89" s="317">
        <v>78</v>
      </c>
      <c r="I89" s="14"/>
      <c r="J89" s="15">
        <v>3301</v>
      </c>
      <c r="K89" s="398" t="s">
        <v>1151</v>
      </c>
      <c r="L89" s="378"/>
      <c r="M89" s="380"/>
      <c r="N89" s="130"/>
      <c r="O89" s="130"/>
      <c r="P89" s="130"/>
      <c r="Q89" s="128" t="str">
        <f t="shared" si="8"/>
        <v/>
      </c>
      <c r="R89" s="129"/>
      <c r="S89" s="210"/>
      <c r="T89" s="215"/>
      <c r="U89" s="215"/>
      <c r="V89" s="349"/>
      <c r="W89" s="129"/>
      <c r="X89" s="210"/>
      <c r="Y89" s="215"/>
      <c r="Z89" s="215"/>
      <c r="AA89" s="215"/>
      <c r="AB89" s="215"/>
      <c r="AC89" s="215"/>
      <c r="AD89" s="349"/>
      <c r="AE89" s="207">
        <f t="shared" si="1"/>
        <v>0</v>
      </c>
    </row>
    <row r="90" spans="1:31" ht="18.600000000000001" thickBot="1">
      <c r="A90" s="317">
        <v>79</v>
      </c>
      <c r="I90" s="14"/>
      <c r="J90" s="44">
        <v>3302</v>
      </c>
      <c r="K90" s="399" t="s">
        <v>305</v>
      </c>
      <c r="L90" s="378"/>
      <c r="M90" s="380"/>
      <c r="N90" s="130"/>
      <c r="O90" s="130"/>
      <c r="P90" s="130"/>
      <c r="Q90" s="128" t="str">
        <f t="shared" si="8"/>
        <v/>
      </c>
      <c r="R90" s="129"/>
      <c r="S90" s="210"/>
      <c r="T90" s="215"/>
      <c r="U90" s="215"/>
      <c r="V90" s="349"/>
      <c r="W90" s="129"/>
      <c r="X90" s="210"/>
      <c r="Y90" s="215"/>
      <c r="Z90" s="215"/>
      <c r="AA90" s="215"/>
      <c r="AB90" s="215"/>
      <c r="AC90" s="215"/>
      <c r="AD90" s="349"/>
      <c r="AE90" s="207">
        <f t="shared" si="1"/>
        <v>0</v>
      </c>
    </row>
    <row r="91" spans="1:31" ht="18.600000000000001" thickBot="1">
      <c r="A91" s="317">
        <v>80</v>
      </c>
      <c r="I91" s="14"/>
      <c r="J91" s="44">
        <v>3303</v>
      </c>
      <c r="K91" s="399" t="s">
        <v>1153</v>
      </c>
      <c r="L91" s="378"/>
      <c r="M91" s="380"/>
      <c r="N91" s="130"/>
      <c r="O91" s="130"/>
      <c r="P91" s="130"/>
      <c r="Q91" s="128" t="str">
        <f t="shared" si="8"/>
        <v/>
      </c>
      <c r="R91" s="129"/>
      <c r="S91" s="210"/>
      <c r="T91" s="215"/>
      <c r="U91" s="215"/>
      <c r="V91" s="349"/>
      <c r="W91" s="129"/>
      <c r="X91" s="210"/>
      <c r="Y91" s="215"/>
      <c r="Z91" s="215"/>
      <c r="AA91" s="215"/>
      <c r="AB91" s="215"/>
      <c r="AC91" s="215"/>
      <c r="AD91" s="349"/>
      <c r="AE91" s="207">
        <f t="shared" si="1"/>
        <v>0</v>
      </c>
    </row>
    <row r="92" spans="1:31" ht="18.600000000000001" thickBot="1">
      <c r="A92" s="317">
        <v>81</v>
      </c>
      <c r="I92" s="14"/>
      <c r="J92" s="42">
        <v>3304</v>
      </c>
      <c r="K92" s="400" t="s">
        <v>1154</v>
      </c>
      <c r="L92" s="378"/>
      <c r="M92" s="380"/>
      <c r="N92" s="130"/>
      <c r="O92" s="130"/>
      <c r="P92" s="130"/>
      <c r="Q92" s="128" t="str">
        <f t="shared" si="8"/>
        <v/>
      </c>
      <c r="R92" s="129"/>
      <c r="S92" s="210"/>
      <c r="T92" s="215"/>
      <c r="U92" s="215"/>
      <c r="V92" s="349"/>
      <c r="W92" s="129"/>
      <c r="X92" s="210"/>
      <c r="Y92" s="215"/>
      <c r="Z92" s="215"/>
      <c r="AA92" s="215"/>
      <c r="AB92" s="215"/>
      <c r="AC92" s="215"/>
      <c r="AD92" s="349"/>
      <c r="AE92" s="207">
        <f t="shared" si="1"/>
        <v>0</v>
      </c>
    </row>
    <row r="93" spans="1:31" ht="31.8" thickBot="1">
      <c r="A93" s="317">
        <v>82</v>
      </c>
      <c r="I93" s="14"/>
      <c r="J93" s="13">
        <v>3305</v>
      </c>
      <c r="K93" s="401" t="s">
        <v>1155</v>
      </c>
      <c r="L93" s="378"/>
      <c r="M93" s="380"/>
      <c r="N93" s="130"/>
      <c r="O93" s="130"/>
      <c r="P93" s="130"/>
      <c r="Q93" s="128" t="str">
        <f t="shared" si="8"/>
        <v/>
      </c>
      <c r="R93" s="129"/>
      <c r="S93" s="210"/>
      <c r="T93" s="215"/>
      <c r="U93" s="215"/>
      <c r="V93" s="349"/>
      <c r="W93" s="129"/>
      <c r="X93" s="210"/>
      <c r="Y93" s="215"/>
      <c r="Z93" s="215"/>
      <c r="AA93" s="215"/>
      <c r="AB93" s="215"/>
      <c r="AC93" s="215"/>
      <c r="AD93" s="349"/>
      <c r="AE93" s="207">
        <f t="shared" ref="AE93:AE138" si="13">AA93-AB93-AC93-AD93</f>
        <v>0</v>
      </c>
    </row>
    <row r="94" spans="1:31" ht="31.8" thickBot="1">
      <c r="A94" s="317">
        <v>83</v>
      </c>
      <c r="I94" s="14"/>
      <c r="J94" s="13">
        <v>3306</v>
      </c>
      <c r="K94" s="401" t="s">
        <v>1156</v>
      </c>
      <c r="L94" s="378"/>
      <c r="M94" s="380"/>
      <c r="N94" s="130"/>
      <c r="O94" s="130"/>
      <c r="P94" s="130"/>
      <c r="Q94" s="128" t="str">
        <f t="shared" ref="Q94:Q125" si="14">(IF($E94&lt;&gt;0,$J$2,IF($I94&lt;&gt;0,$J$2,"")))</f>
        <v/>
      </c>
      <c r="R94" s="129"/>
      <c r="S94" s="210"/>
      <c r="T94" s="215"/>
      <c r="U94" s="215"/>
      <c r="V94" s="349"/>
      <c r="W94" s="129"/>
      <c r="X94" s="210"/>
      <c r="Y94" s="215"/>
      <c r="Z94" s="215"/>
      <c r="AA94" s="215"/>
      <c r="AB94" s="215"/>
      <c r="AC94" s="215"/>
      <c r="AD94" s="349"/>
      <c r="AE94" s="207">
        <f t="shared" si="13"/>
        <v>0</v>
      </c>
    </row>
    <row r="95" spans="1:31" ht="18.600000000000001" thickBot="1">
      <c r="A95" s="317">
        <v>84</v>
      </c>
      <c r="I95" s="10">
        <v>3900</v>
      </c>
      <c r="J95" s="737" t="s">
        <v>1157</v>
      </c>
      <c r="K95" s="742"/>
      <c r="L95" s="381"/>
      <c r="M95" s="384"/>
      <c r="N95" s="143"/>
      <c r="O95" s="143"/>
      <c r="P95" s="130"/>
      <c r="Q95" s="128">
        <f t="shared" si="14"/>
        <v>0</v>
      </c>
      <c r="R95" s="129"/>
      <c r="S95" s="354"/>
      <c r="T95" s="141"/>
      <c r="U95" s="213">
        <f t="shared" ref="U95:U138" si="15">P95</f>
        <v>0</v>
      </c>
      <c r="V95" s="348">
        <f>S95+T95-U95</f>
        <v>0</v>
      </c>
      <c r="W95" s="129"/>
      <c r="X95" s="354"/>
      <c r="Y95" s="141"/>
      <c r="Z95" s="355">
        <f>+IF(+(S95+T95)&gt;=P95,+T95,+(+P95-S95))</f>
        <v>0</v>
      </c>
      <c r="AA95" s="209">
        <f>X95+Y95-Z95</f>
        <v>0</v>
      </c>
      <c r="AB95" s="141"/>
      <c r="AC95" s="141"/>
      <c r="AD95" s="140"/>
      <c r="AE95" s="207">
        <f t="shared" si="13"/>
        <v>0</v>
      </c>
    </row>
    <row r="96" spans="1:31" ht="18.600000000000001" thickBot="1">
      <c r="A96" s="317">
        <v>85</v>
      </c>
      <c r="I96" s="10">
        <v>4000</v>
      </c>
      <c r="J96" s="735" t="s">
        <v>1158</v>
      </c>
      <c r="K96" s="735"/>
      <c r="L96" s="381"/>
      <c r="M96" s="384"/>
      <c r="N96" s="143"/>
      <c r="O96" s="143"/>
      <c r="P96" s="130"/>
      <c r="Q96" s="128">
        <f t="shared" si="14"/>
        <v>0</v>
      </c>
      <c r="R96" s="129"/>
      <c r="S96" s="354"/>
      <c r="T96" s="141"/>
      <c r="U96" s="213">
        <f t="shared" si="15"/>
        <v>0</v>
      </c>
      <c r="V96" s="348">
        <f>S96+T96-U96</f>
        <v>0</v>
      </c>
      <c r="W96" s="129"/>
      <c r="X96" s="214"/>
      <c r="Y96" s="225"/>
      <c r="Z96" s="225"/>
      <c r="AA96" s="215"/>
      <c r="AB96" s="225"/>
      <c r="AC96" s="225"/>
      <c r="AD96" s="349"/>
      <c r="AE96" s="207">
        <f t="shared" si="13"/>
        <v>0</v>
      </c>
    </row>
    <row r="97" spans="1:31" ht="18.600000000000001" thickBot="1">
      <c r="A97" s="317">
        <v>86</v>
      </c>
      <c r="I97" s="10">
        <v>4100</v>
      </c>
      <c r="J97" s="735" t="s">
        <v>1159</v>
      </c>
      <c r="K97" s="735"/>
      <c r="L97" s="381"/>
      <c r="M97" s="384"/>
      <c r="N97" s="143"/>
      <c r="O97" s="143"/>
      <c r="P97" s="130"/>
      <c r="Q97" s="128">
        <f t="shared" si="14"/>
        <v>0</v>
      </c>
      <c r="R97" s="129"/>
      <c r="S97" s="214"/>
      <c r="T97" s="225"/>
      <c r="U97" s="225"/>
      <c r="V97" s="352"/>
      <c r="W97" s="129"/>
      <c r="X97" s="214"/>
      <c r="Y97" s="225"/>
      <c r="Z97" s="225"/>
      <c r="AA97" s="225"/>
      <c r="AB97" s="225"/>
      <c r="AC97" s="225"/>
      <c r="AD97" s="352"/>
      <c r="AE97" s="207">
        <f t="shared" si="13"/>
        <v>0</v>
      </c>
    </row>
    <row r="98" spans="1:31" ht="18.600000000000001" thickBot="1">
      <c r="A98" s="317">
        <v>87</v>
      </c>
      <c r="I98" s="10">
        <v>4200</v>
      </c>
      <c r="J98" s="730" t="s">
        <v>1160</v>
      </c>
      <c r="K98" s="736"/>
      <c r="L98" s="381">
        <f>SUM(L99:L104)</f>
        <v>0</v>
      </c>
      <c r="M98" s="211">
        <f>SUM(M99:M104)</f>
        <v>0</v>
      </c>
      <c r="N98" s="137">
        <f>SUM(N99:N104)</f>
        <v>0</v>
      </c>
      <c r="O98" s="137">
        <f>SUM(O99:O104)</f>
        <v>0</v>
      </c>
      <c r="P98" s="137">
        <f>SUM(P99:P104)</f>
        <v>0</v>
      </c>
      <c r="Q98" s="128">
        <f t="shared" si="14"/>
        <v>0</v>
      </c>
      <c r="R98" s="129"/>
      <c r="S98" s="212">
        <f>SUM(S99:S104)</f>
        <v>0</v>
      </c>
      <c r="T98" s="213">
        <f>SUM(T99:T104)</f>
        <v>0</v>
      </c>
      <c r="U98" s="350">
        <f>SUM(U99:U104)</f>
        <v>0</v>
      </c>
      <c r="V98" s="351">
        <f>SUM(V99:V104)</f>
        <v>0</v>
      </c>
      <c r="W98" s="129"/>
      <c r="X98" s="212">
        <f t="shared" ref="X98:AD98" si="16">SUM(X99:X104)</f>
        <v>0</v>
      </c>
      <c r="Y98" s="213">
        <f t="shared" si="16"/>
        <v>0</v>
      </c>
      <c r="Z98" s="213">
        <f t="shared" si="16"/>
        <v>0</v>
      </c>
      <c r="AA98" s="213">
        <f t="shared" si="16"/>
        <v>0</v>
      </c>
      <c r="AB98" s="213">
        <f t="shared" si="16"/>
        <v>0</v>
      </c>
      <c r="AC98" s="213">
        <f t="shared" si="16"/>
        <v>0</v>
      </c>
      <c r="AD98" s="351">
        <f t="shared" si="16"/>
        <v>0</v>
      </c>
      <c r="AE98" s="207">
        <f t="shared" si="13"/>
        <v>0</v>
      </c>
    </row>
    <row r="99" spans="1:31" ht="18.600000000000001" thickBot="1">
      <c r="A99" s="317">
        <v>88</v>
      </c>
      <c r="I99" s="49"/>
      <c r="J99" s="15">
        <v>4201</v>
      </c>
      <c r="K99" s="8" t="s">
        <v>1161</v>
      </c>
      <c r="L99" s="378"/>
      <c r="M99" s="380"/>
      <c r="N99" s="130"/>
      <c r="O99" s="130"/>
      <c r="P99" s="130"/>
      <c r="Q99" s="128" t="str">
        <f t="shared" si="14"/>
        <v/>
      </c>
      <c r="R99" s="129"/>
      <c r="S99" s="347"/>
      <c r="T99" s="139"/>
      <c r="U99" s="209">
        <f t="shared" si="15"/>
        <v>0</v>
      </c>
      <c r="V99" s="348">
        <f t="shared" ref="V99:V104" si="17">S99+T99-U99</f>
        <v>0</v>
      </c>
      <c r="W99" s="129"/>
      <c r="X99" s="347"/>
      <c r="Y99" s="139"/>
      <c r="Z99" s="355">
        <f t="shared" ref="Z99:Z104" si="18">+IF(+(S99+T99)&gt;=P99,+T99,+(+P99-S99))</f>
        <v>0</v>
      </c>
      <c r="AA99" s="209">
        <f t="shared" ref="AA99:AA104" si="19">X99+Y99-Z99</f>
        <v>0</v>
      </c>
      <c r="AB99" s="139"/>
      <c r="AC99" s="139"/>
      <c r="AD99" s="140"/>
      <c r="AE99" s="207">
        <f t="shared" si="13"/>
        <v>0</v>
      </c>
    </row>
    <row r="100" spans="1:31" ht="18.600000000000001" thickBot="1">
      <c r="A100" s="317">
        <v>89</v>
      </c>
      <c r="I100" s="49"/>
      <c r="J100" s="7">
        <v>4202</v>
      </c>
      <c r="K100" s="9" t="s">
        <v>1162</v>
      </c>
      <c r="L100" s="378"/>
      <c r="M100" s="380"/>
      <c r="N100" s="130"/>
      <c r="O100" s="130"/>
      <c r="P100" s="130"/>
      <c r="Q100" s="128" t="str">
        <f t="shared" si="14"/>
        <v/>
      </c>
      <c r="R100" s="129"/>
      <c r="S100" s="347"/>
      <c r="T100" s="139"/>
      <c r="U100" s="209">
        <f t="shared" si="15"/>
        <v>0</v>
      </c>
      <c r="V100" s="348">
        <f t="shared" si="17"/>
        <v>0</v>
      </c>
      <c r="W100" s="129"/>
      <c r="X100" s="347"/>
      <c r="Y100" s="139"/>
      <c r="Z100" s="355">
        <f t="shared" si="18"/>
        <v>0</v>
      </c>
      <c r="AA100" s="209">
        <f t="shared" si="19"/>
        <v>0</v>
      </c>
      <c r="AB100" s="139"/>
      <c r="AC100" s="139"/>
      <c r="AD100" s="140"/>
      <c r="AE100" s="207">
        <f t="shared" si="13"/>
        <v>0</v>
      </c>
    </row>
    <row r="101" spans="1:31" ht="18.600000000000001" thickBot="1">
      <c r="A101" s="317">
        <v>90</v>
      </c>
      <c r="I101" s="49"/>
      <c r="J101" s="7">
        <v>4214</v>
      </c>
      <c r="K101" s="9" t="s">
        <v>1163</v>
      </c>
      <c r="L101" s="378"/>
      <c r="M101" s="380"/>
      <c r="N101" s="130"/>
      <c r="O101" s="130"/>
      <c r="P101" s="130"/>
      <c r="Q101" s="128" t="str">
        <f t="shared" si="14"/>
        <v/>
      </c>
      <c r="R101" s="129"/>
      <c r="S101" s="347"/>
      <c r="T101" s="139"/>
      <c r="U101" s="209">
        <f t="shared" si="15"/>
        <v>0</v>
      </c>
      <c r="V101" s="348">
        <f t="shared" si="17"/>
        <v>0</v>
      </c>
      <c r="W101" s="129"/>
      <c r="X101" s="347"/>
      <c r="Y101" s="139"/>
      <c r="Z101" s="355">
        <f t="shared" si="18"/>
        <v>0</v>
      </c>
      <c r="AA101" s="209">
        <f t="shared" si="19"/>
        <v>0</v>
      </c>
      <c r="AB101" s="139"/>
      <c r="AC101" s="139"/>
      <c r="AD101" s="140"/>
      <c r="AE101" s="207">
        <f t="shared" si="13"/>
        <v>0</v>
      </c>
    </row>
    <row r="102" spans="1:31" ht="33" thickBot="1">
      <c r="A102" s="317">
        <v>91</v>
      </c>
      <c r="I102" s="49"/>
      <c r="J102" s="7">
        <v>4217</v>
      </c>
      <c r="K102" s="9" t="s">
        <v>1164</v>
      </c>
      <c r="L102" s="378"/>
      <c r="M102" s="380"/>
      <c r="N102" s="130"/>
      <c r="O102" s="130"/>
      <c r="P102" s="130"/>
      <c r="Q102" s="128" t="str">
        <f t="shared" si="14"/>
        <v/>
      </c>
      <c r="R102" s="129"/>
      <c r="S102" s="347"/>
      <c r="T102" s="139"/>
      <c r="U102" s="209">
        <f t="shared" si="15"/>
        <v>0</v>
      </c>
      <c r="V102" s="348">
        <f t="shared" si="17"/>
        <v>0</v>
      </c>
      <c r="W102" s="129"/>
      <c r="X102" s="347"/>
      <c r="Y102" s="139"/>
      <c r="Z102" s="355">
        <f t="shared" si="18"/>
        <v>0</v>
      </c>
      <c r="AA102" s="209">
        <f t="shared" si="19"/>
        <v>0</v>
      </c>
      <c r="AB102" s="139"/>
      <c r="AC102" s="139"/>
      <c r="AD102" s="140"/>
      <c r="AE102" s="207">
        <f t="shared" si="13"/>
        <v>0</v>
      </c>
    </row>
    <row r="103" spans="1:31" ht="33" thickBot="1">
      <c r="A103" s="317">
        <v>92</v>
      </c>
      <c r="I103" s="49"/>
      <c r="J103" s="7">
        <v>4218</v>
      </c>
      <c r="K103" s="16" t="s">
        <v>1165</v>
      </c>
      <c r="L103" s="378"/>
      <c r="M103" s="380"/>
      <c r="N103" s="130"/>
      <c r="O103" s="130"/>
      <c r="P103" s="130"/>
      <c r="Q103" s="128" t="str">
        <f t="shared" si="14"/>
        <v/>
      </c>
      <c r="R103" s="129"/>
      <c r="S103" s="347"/>
      <c r="T103" s="139"/>
      <c r="U103" s="209">
        <f t="shared" si="15"/>
        <v>0</v>
      </c>
      <c r="V103" s="348">
        <f t="shared" si="17"/>
        <v>0</v>
      </c>
      <c r="W103" s="129"/>
      <c r="X103" s="347"/>
      <c r="Y103" s="139"/>
      <c r="Z103" s="355">
        <f t="shared" si="18"/>
        <v>0</v>
      </c>
      <c r="AA103" s="209">
        <f t="shared" si="19"/>
        <v>0</v>
      </c>
      <c r="AB103" s="139"/>
      <c r="AC103" s="139"/>
      <c r="AD103" s="140"/>
      <c r="AE103" s="207">
        <f t="shared" si="13"/>
        <v>0</v>
      </c>
    </row>
    <row r="104" spans="1:31" ht="18.600000000000001" thickBot="1">
      <c r="A104" s="317">
        <v>93</v>
      </c>
      <c r="I104" s="49"/>
      <c r="J104" s="7">
        <v>4219</v>
      </c>
      <c r="K104" s="29" t="s">
        <v>1166</v>
      </c>
      <c r="L104" s="378"/>
      <c r="M104" s="380"/>
      <c r="N104" s="130"/>
      <c r="O104" s="130"/>
      <c r="P104" s="130"/>
      <c r="Q104" s="128" t="str">
        <f t="shared" si="14"/>
        <v/>
      </c>
      <c r="R104" s="129"/>
      <c r="S104" s="347"/>
      <c r="T104" s="139"/>
      <c r="U104" s="209">
        <f t="shared" si="15"/>
        <v>0</v>
      </c>
      <c r="V104" s="348">
        <f t="shared" si="17"/>
        <v>0</v>
      </c>
      <c r="W104" s="129"/>
      <c r="X104" s="347"/>
      <c r="Y104" s="139"/>
      <c r="Z104" s="355">
        <f t="shared" si="18"/>
        <v>0</v>
      </c>
      <c r="AA104" s="209">
        <f t="shared" si="19"/>
        <v>0</v>
      </c>
      <c r="AB104" s="139"/>
      <c r="AC104" s="139"/>
      <c r="AD104" s="140"/>
      <c r="AE104" s="207">
        <f t="shared" si="13"/>
        <v>0</v>
      </c>
    </row>
    <row r="105" spans="1:31" ht="18.600000000000001" thickBot="1">
      <c r="A105" s="317">
        <v>94</v>
      </c>
      <c r="I105" s="10">
        <v>4300</v>
      </c>
      <c r="J105" s="734" t="s">
        <v>1167</v>
      </c>
      <c r="K105" s="734"/>
      <c r="L105" s="381">
        <f>SUM(L106:L108)</f>
        <v>0</v>
      </c>
      <c r="M105" s="211">
        <f>SUM(M106:M108)</f>
        <v>0</v>
      </c>
      <c r="N105" s="137">
        <f>SUM(N106:N108)</f>
        <v>0</v>
      </c>
      <c r="O105" s="137">
        <f>SUM(O106:O108)</f>
        <v>0</v>
      </c>
      <c r="P105" s="137">
        <f>SUM(P106:P108)</f>
        <v>0</v>
      </c>
      <c r="Q105" s="128">
        <f t="shared" si="14"/>
        <v>0</v>
      </c>
      <c r="R105" s="129"/>
      <c r="S105" s="212">
        <f>SUM(S106:S108)</f>
        <v>0</v>
      </c>
      <c r="T105" s="213">
        <f>SUM(T106:T108)</f>
        <v>0</v>
      </c>
      <c r="U105" s="350">
        <f>SUM(U106:U108)</f>
        <v>0</v>
      </c>
      <c r="V105" s="351">
        <f>SUM(V106:V108)</f>
        <v>0</v>
      </c>
      <c r="W105" s="129"/>
      <c r="X105" s="212">
        <f t="shared" ref="X105:AD105" si="20">SUM(X106:X108)</f>
        <v>0</v>
      </c>
      <c r="Y105" s="213">
        <f t="shared" si="20"/>
        <v>0</v>
      </c>
      <c r="Z105" s="213">
        <f t="shared" si="20"/>
        <v>0</v>
      </c>
      <c r="AA105" s="213">
        <f t="shared" si="20"/>
        <v>0</v>
      </c>
      <c r="AB105" s="213">
        <f t="shared" si="20"/>
        <v>0</v>
      </c>
      <c r="AC105" s="213">
        <f t="shared" si="20"/>
        <v>0</v>
      </c>
      <c r="AD105" s="351">
        <f t="shared" si="20"/>
        <v>0</v>
      </c>
      <c r="AE105" s="207">
        <f t="shared" si="13"/>
        <v>0</v>
      </c>
    </row>
    <row r="106" spans="1:31" ht="18.600000000000001" thickBot="1">
      <c r="A106" s="317">
        <v>95</v>
      </c>
      <c r="I106" s="49"/>
      <c r="J106" s="15">
        <v>4301</v>
      </c>
      <c r="K106" s="39" t="s">
        <v>1168</v>
      </c>
      <c r="L106" s="378"/>
      <c r="M106" s="380"/>
      <c r="N106" s="130"/>
      <c r="O106" s="130"/>
      <c r="P106" s="130"/>
      <c r="Q106" s="128" t="str">
        <f t="shared" si="14"/>
        <v/>
      </c>
      <c r="R106" s="129"/>
      <c r="S106" s="347"/>
      <c r="T106" s="139"/>
      <c r="U106" s="209">
        <f t="shared" si="15"/>
        <v>0</v>
      </c>
      <c r="V106" s="348">
        <f t="shared" ref="V106:V111" si="21">S106+T106-U106</f>
        <v>0</v>
      </c>
      <c r="W106" s="129"/>
      <c r="X106" s="347"/>
      <c r="Y106" s="139"/>
      <c r="Z106" s="355">
        <f t="shared" ref="Z106:Z111" si="22">+IF(+(S106+T106)&gt;=P106,+T106,+(+P106-S106))</f>
        <v>0</v>
      </c>
      <c r="AA106" s="209">
        <f t="shared" ref="AA106:AA111" si="23">X106+Y106-Z106</f>
        <v>0</v>
      </c>
      <c r="AB106" s="139"/>
      <c r="AC106" s="139"/>
      <c r="AD106" s="140"/>
      <c r="AE106" s="207">
        <f t="shared" si="13"/>
        <v>0</v>
      </c>
    </row>
    <row r="107" spans="1:31" ht="18.600000000000001" thickBot="1">
      <c r="A107" s="317">
        <v>96</v>
      </c>
      <c r="I107" s="49"/>
      <c r="J107" s="7">
        <v>4302</v>
      </c>
      <c r="K107" s="9" t="s">
        <v>306</v>
      </c>
      <c r="L107" s="378"/>
      <c r="M107" s="380"/>
      <c r="N107" s="130"/>
      <c r="O107" s="130"/>
      <c r="P107" s="130"/>
      <c r="Q107" s="128" t="str">
        <f t="shared" si="14"/>
        <v/>
      </c>
      <c r="R107" s="129"/>
      <c r="S107" s="347"/>
      <c r="T107" s="139"/>
      <c r="U107" s="209">
        <f t="shared" si="15"/>
        <v>0</v>
      </c>
      <c r="V107" s="348">
        <f t="shared" si="21"/>
        <v>0</v>
      </c>
      <c r="W107" s="129"/>
      <c r="X107" s="347"/>
      <c r="Y107" s="139"/>
      <c r="Z107" s="355">
        <f t="shared" si="22"/>
        <v>0</v>
      </c>
      <c r="AA107" s="209">
        <f t="shared" si="23"/>
        <v>0</v>
      </c>
      <c r="AB107" s="139"/>
      <c r="AC107" s="139"/>
      <c r="AD107" s="140"/>
      <c r="AE107" s="207">
        <f t="shared" si="13"/>
        <v>0</v>
      </c>
    </row>
    <row r="108" spans="1:31" ht="18.600000000000001" thickBot="1">
      <c r="A108" s="317">
        <v>97</v>
      </c>
      <c r="I108" s="49"/>
      <c r="J108" s="13">
        <v>4309</v>
      </c>
      <c r="K108" s="19" t="s">
        <v>1170</v>
      </c>
      <c r="L108" s="378"/>
      <c r="M108" s="380"/>
      <c r="N108" s="130"/>
      <c r="O108" s="130"/>
      <c r="P108" s="130"/>
      <c r="Q108" s="128" t="str">
        <f t="shared" si="14"/>
        <v/>
      </c>
      <c r="R108" s="129"/>
      <c r="S108" s="347"/>
      <c r="T108" s="139"/>
      <c r="U108" s="209">
        <f t="shared" si="15"/>
        <v>0</v>
      </c>
      <c r="V108" s="348">
        <f t="shared" si="21"/>
        <v>0</v>
      </c>
      <c r="W108" s="129"/>
      <c r="X108" s="347"/>
      <c r="Y108" s="139"/>
      <c r="Z108" s="355">
        <f t="shared" si="22"/>
        <v>0</v>
      </c>
      <c r="AA108" s="209">
        <f t="shared" si="23"/>
        <v>0</v>
      </c>
      <c r="AB108" s="139"/>
      <c r="AC108" s="139"/>
      <c r="AD108" s="140"/>
      <c r="AE108" s="207">
        <f t="shared" si="13"/>
        <v>0</v>
      </c>
    </row>
    <row r="109" spans="1:31" ht="18.600000000000001" thickBot="1">
      <c r="A109" s="317">
        <v>98</v>
      </c>
      <c r="I109" s="10">
        <v>4400</v>
      </c>
      <c r="J109" s="737" t="s">
        <v>1171</v>
      </c>
      <c r="K109" s="737"/>
      <c r="L109" s="381"/>
      <c r="M109" s="384"/>
      <c r="N109" s="143"/>
      <c r="O109" s="143"/>
      <c r="P109" s="130"/>
      <c r="Q109" s="128">
        <f t="shared" si="14"/>
        <v>0</v>
      </c>
      <c r="R109" s="129"/>
      <c r="S109" s="354"/>
      <c r="T109" s="141"/>
      <c r="U109" s="213">
        <f t="shared" si="15"/>
        <v>0</v>
      </c>
      <c r="V109" s="348">
        <f t="shared" si="21"/>
        <v>0</v>
      </c>
      <c r="W109" s="129"/>
      <c r="X109" s="354"/>
      <c r="Y109" s="141"/>
      <c r="Z109" s="355">
        <f t="shared" si="22"/>
        <v>0</v>
      </c>
      <c r="AA109" s="209">
        <f t="shared" si="23"/>
        <v>0</v>
      </c>
      <c r="AB109" s="141"/>
      <c r="AC109" s="141"/>
      <c r="AD109" s="140"/>
      <c r="AE109" s="207">
        <f t="shared" si="13"/>
        <v>0</v>
      </c>
    </row>
    <row r="110" spans="1:31" ht="18.600000000000001" thickBot="1">
      <c r="A110" s="317">
        <v>99</v>
      </c>
      <c r="I110" s="10">
        <v>4500</v>
      </c>
      <c r="J110" s="735" t="s">
        <v>279</v>
      </c>
      <c r="K110" s="735"/>
      <c r="L110" s="381"/>
      <c r="M110" s="384"/>
      <c r="N110" s="143"/>
      <c r="O110" s="143"/>
      <c r="P110" s="130"/>
      <c r="Q110" s="128">
        <f t="shared" si="14"/>
        <v>0</v>
      </c>
      <c r="R110" s="129"/>
      <c r="S110" s="354"/>
      <c r="T110" s="141"/>
      <c r="U110" s="213">
        <f t="shared" si="15"/>
        <v>0</v>
      </c>
      <c r="V110" s="348">
        <f t="shared" si="21"/>
        <v>0</v>
      </c>
      <c r="W110" s="129"/>
      <c r="X110" s="354"/>
      <c r="Y110" s="141"/>
      <c r="Z110" s="355">
        <f t="shared" si="22"/>
        <v>0</v>
      </c>
      <c r="AA110" s="209">
        <f t="shared" si="23"/>
        <v>0</v>
      </c>
      <c r="AB110" s="141"/>
      <c r="AC110" s="141"/>
      <c r="AD110" s="140"/>
      <c r="AE110" s="207">
        <f t="shared" si="13"/>
        <v>0</v>
      </c>
    </row>
    <row r="111" spans="1:31" ht="33" customHeight="1" thickBot="1">
      <c r="A111" s="317">
        <v>100</v>
      </c>
      <c r="I111" s="10">
        <v>4600</v>
      </c>
      <c r="J111" s="738" t="s">
        <v>1172</v>
      </c>
      <c r="K111" s="739"/>
      <c r="L111" s="381"/>
      <c r="M111" s="384"/>
      <c r="N111" s="143"/>
      <c r="O111" s="143"/>
      <c r="P111" s="130"/>
      <c r="Q111" s="128">
        <f t="shared" si="14"/>
        <v>0</v>
      </c>
      <c r="R111" s="129"/>
      <c r="S111" s="354"/>
      <c r="T111" s="141"/>
      <c r="U111" s="213">
        <f t="shared" si="15"/>
        <v>0</v>
      </c>
      <c r="V111" s="348">
        <f t="shared" si="21"/>
        <v>0</v>
      </c>
      <c r="W111" s="129"/>
      <c r="X111" s="354"/>
      <c r="Y111" s="141"/>
      <c r="Z111" s="355">
        <f t="shared" si="22"/>
        <v>0</v>
      </c>
      <c r="AA111" s="209">
        <f t="shared" si="23"/>
        <v>0</v>
      </c>
      <c r="AB111" s="141"/>
      <c r="AC111" s="141"/>
      <c r="AD111" s="140"/>
      <c r="AE111" s="207">
        <f t="shared" si="13"/>
        <v>0</v>
      </c>
    </row>
    <row r="112" spans="1:31" ht="20.25" customHeight="1" thickBot="1">
      <c r="A112" s="317">
        <v>101</v>
      </c>
      <c r="I112" s="10">
        <v>4900</v>
      </c>
      <c r="J112" s="730" t="s">
        <v>1205</v>
      </c>
      <c r="K112" s="730"/>
      <c r="L112" s="381">
        <f>+L113+L114</f>
        <v>0</v>
      </c>
      <c r="M112" s="211">
        <f>+M113+M114</f>
        <v>0</v>
      </c>
      <c r="N112" s="137">
        <f>+N113+N114</f>
        <v>0</v>
      </c>
      <c r="O112" s="137">
        <f>+O113+O114</f>
        <v>0</v>
      </c>
      <c r="P112" s="137">
        <f>+P113+P114</f>
        <v>0</v>
      </c>
      <c r="Q112" s="128">
        <f t="shared" si="14"/>
        <v>0</v>
      </c>
      <c r="R112" s="129"/>
      <c r="S112" s="214"/>
      <c r="T112" s="225"/>
      <c r="U112" s="225"/>
      <c r="V112" s="352"/>
      <c r="W112" s="129"/>
      <c r="X112" s="214"/>
      <c r="Y112" s="225"/>
      <c r="Z112" s="225"/>
      <c r="AA112" s="225"/>
      <c r="AB112" s="225"/>
      <c r="AC112" s="225"/>
      <c r="AD112" s="352"/>
      <c r="AE112" s="207">
        <f t="shared" si="13"/>
        <v>0</v>
      </c>
    </row>
    <row r="113" spans="1:31" ht="30.75" customHeight="1" thickBot="1">
      <c r="A113" s="317">
        <v>102</v>
      </c>
      <c r="I113" s="49"/>
      <c r="J113" s="15">
        <v>4901</v>
      </c>
      <c r="K113" s="50" t="s">
        <v>1206</v>
      </c>
      <c r="L113" s="378"/>
      <c r="M113" s="380"/>
      <c r="N113" s="130"/>
      <c r="O113" s="130"/>
      <c r="P113" s="130"/>
      <c r="Q113" s="128" t="str">
        <f t="shared" si="14"/>
        <v/>
      </c>
      <c r="R113" s="129"/>
      <c r="S113" s="210"/>
      <c r="T113" s="215"/>
      <c r="U113" s="215"/>
      <c r="V113" s="349"/>
      <c r="W113" s="129"/>
      <c r="X113" s="210"/>
      <c r="Y113" s="215"/>
      <c r="Z113" s="215"/>
      <c r="AA113" s="215"/>
      <c r="AB113" s="215"/>
      <c r="AC113" s="215"/>
      <c r="AD113" s="349"/>
      <c r="AE113" s="207">
        <f t="shared" si="13"/>
        <v>0</v>
      </c>
    </row>
    <row r="114" spans="1:31" ht="18.600000000000001" thickBot="1">
      <c r="A114" s="317">
        <v>103</v>
      </c>
      <c r="I114" s="49"/>
      <c r="J114" s="13">
        <v>4902</v>
      </c>
      <c r="K114" s="19" t="s">
        <v>1207</v>
      </c>
      <c r="L114" s="378"/>
      <c r="M114" s="380"/>
      <c r="N114" s="130"/>
      <c r="O114" s="130"/>
      <c r="P114" s="130"/>
      <c r="Q114" s="128" t="str">
        <f t="shared" si="14"/>
        <v/>
      </c>
      <c r="R114" s="129"/>
      <c r="S114" s="210"/>
      <c r="T114" s="215"/>
      <c r="U114" s="215"/>
      <c r="V114" s="349"/>
      <c r="W114" s="129"/>
      <c r="X114" s="210"/>
      <c r="Y114" s="215"/>
      <c r="Z114" s="215"/>
      <c r="AA114" s="215"/>
      <c r="AB114" s="215"/>
      <c r="AC114" s="215"/>
      <c r="AD114" s="349"/>
      <c r="AE114" s="207">
        <f t="shared" si="13"/>
        <v>0</v>
      </c>
    </row>
    <row r="115" spans="1:31" ht="18.600000000000001" thickBot="1">
      <c r="A115" s="317">
        <v>104</v>
      </c>
      <c r="I115" s="51">
        <v>5100</v>
      </c>
      <c r="J115" s="729" t="s">
        <v>1173</v>
      </c>
      <c r="K115" s="729"/>
      <c r="L115" s="425"/>
      <c r="M115" s="422"/>
      <c r="N115" s="356"/>
      <c r="O115" s="356"/>
      <c r="P115" s="130"/>
      <c r="Q115" s="128">
        <f t="shared" si="14"/>
        <v>0</v>
      </c>
      <c r="R115" s="129"/>
      <c r="S115" s="357"/>
      <c r="T115" s="358"/>
      <c r="U115" s="228">
        <f t="shared" si="15"/>
        <v>0</v>
      </c>
      <c r="V115" s="348">
        <f>S115+T115-U115</f>
        <v>0</v>
      </c>
      <c r="W115" s="129"/>
      <c r="X115" s="357"/>
      <c r="Y115" s="358"/>
      <c r="Z115" s="355">
        <f>+IF(+(S115+T115)&gt;=P115,+T115,+(+P115-S115))</f>
        <v>0</v>
      </c>
      <c r="AA115" s="209">
        <f>X115+Y115-Z115</f>
        <v>0</v>
      </c>
      <c r="AB115" s="358"/>
      <c r="AC115" s="358"/>
      <c r="AD115" s="140"/>
      <c r="AE115" s="207">
        <f t="shared" si="13"/>
        <v>0</v>
      </c>
    </row>
    <row r="116" spans="1:31" ht="18.600000000000001" thickBot="1">
      <c r="A116" s="317">
        <v>105</v>
      </c>
      <c r="I116" s="51">
        <v>5200</v>
      </c>
      <c r="J116" s="740" t="s">
        <v>1174</v>
      </c>
      <c r="K116" s="740"/>
      <c r="L116" s="425">
        <f>SUM(L117:L123)</f>
        <v>0</v>
      </c>
      <c r="M116" s="423">
        <f>SUM(M117:M123)</f>
        <v>0</v>
      </c>
      <c r="N116" s="359">
        <f>SUM(N117:N123)</f>
        <v>0</v>
      </c>
      <c r="O116" s="359">
        <f>SUM(O117:O123)</f>
        <v>0</v>
      </c>
      <c r="P116" s="359">
        <f>SUM(P117:P123)</f>
        <v>0</v>
      </c>
      <c r="Q116" s="128">
        <f t="shared" si="14"/>
        <v>0</v>
      </c>
      <c r="R116" s="129"/>
      <c r="S116" s="227">
        <f>SUM(S117:S123)</f>
        <v>0</v>
      </c>
      <c r="T116" s="228">
        <f>SUM(T117:T123)</f>
        <v>0</v>
      </c>
      <c r="U116" s="360">
        <f>SUM(U117:U123)</f>
        <v>0</v>
      </c>
      <c r="V116" s="361">
        <f>SUM(V117:V123)</f>
        <v>0</v>
      </c>
      <c r="W116" s="129"/>
      <c r="X116" s="227">
        <f t="shared" ref="X116:AD116" si="24">SUM(X117:X123)</f>
        <v>0</v>
      </c>
      <c r="Y116" s="228">
        <f t="shared" si="24"/>
        <v>0</v>
      </c>
      <c r="Z116" s="228">
        <f t="shared" si="24"/>
        <v>0</v>
      </c>
      <c r="AA116" s="228">
        <f t="shared" si="24"/>
        <v>0</v>
      </c>
      <c r="AB116" s="228">
        <f t="shared" si="24"/>
        <v>0</v>
      </c>
      <c r="AC116" s="228">
        <f t="shared" si="24"/>
        <v>0</v>
      </c>
      <c r="AD116" s="361">
        <f t="shared" si="24"/>
        <v>0</v>
      </c>
      <c r="AE116" s="207">
        <f t="shared" si="13"/>
        <v>0</v>
      </c>
    </row>
    <row r="117" spans="1:31" ht="18.600000000000001" thickBot="1">
      <c r="A117" s="317">
        <v>106</v>
      </c>
      <c r="I117" s="52"/>
      <c r="J117" s="53">
        <v>5201</v>
      </c>
      <c r="K117" s="54" t="s">
        <v>1175</v>
      </c>
      <c r="L117" s="426"/>
      <c r="M117" s="424"/>
      <c r="N117" s="362"/>
      <c r="O117" s="362"/>
      <c r="P117" s="130"/>
      <c r="Q117" s="128" t="str">
        <f t="shared" si="14"/>
        <v/>
      </c>
      <c r="R117" s="129"/>
      <c r="S117" s="363"/>
      <c r="T117" s="364"/>
      <c r="U117" s="231">
        <f t="shared" si="15"/>
        <v>0</v>
      </c>
      <c r="V117" s="348">
        <f t="shared" ref="V117:V123" si="25">S117+T117-U117</f>
        <v>0</v>
      </c>
      <c r="W117" s="129"/>
      <c r="X117" s="363"/>
      <c r="Y117" s="364"/>
      <c r="Z117" s="355">
        <f t="shared" ref="Z117:Z123" si="26">+IF(+(S117+T117)&gt;=P117,+T117,+(+P117-S117))</f>
        <v>0</v>
      </c>
      <c r="AA117" s="209">
        <f t="shared" ref="AA117:AA123" si="27">X117+Y117-Z117</f>
        <v>0</v>
      </c>
      <c r="AB117" s="364"/>
      <c r="AC117" s="364"/>
      <c r="AD117" s="140"/>
      <c r="AE117" s="207">
        <f t="shared" si="13"/>
        <v>0</v>
      </c>
    </row>
    <row r="118" spans="1:31" ht="18.600000000000001" thickBot="1">
      <c r="A118" s="317">
        <v>107</v>
      </c>
      <c r="I118" s="52"/>
      <c r="J118" s="55">
        <v>5202</v>
      </c>
      <c r="K118" s="56" t="s">
        <v>1176</v>
      </c>
      <c r="L118" s="426"/>
      <c r="M118" s="424"/>
      <c r="N118" s="362"/>
      <c r="O118" s="362"/>
      <c r="P118" s="130"/>
      <c r="Q118" s="128" t="str">
        <f t="shared" si="14"/>
        <v/>
      </c>
      <c r="R118" s="129"/>
      <c r="S118" s="363"/>
      <c r="T118" s="364"/>
      <c r="U118" s="231">
        <f t="shared" si="15"/>
        <v>0</v>
      </c>
      <c r="V118" s="348">
        <f t="shared" si="25"/>
        <v>0</v>
      </c>
      <c r="W118" s="129"/>
      <c r="X118" s="363"/>
      <c r="Y118" s="364"/>
      <c r="Z118" s="355">
        <f t="shared" si="26"/>
        <v>0</v>
      </c>
      <c r="AA118" s="209">
        <f t="shared" si="27"/>
        <v>0</v>
      </c>
      <c r="AB118" s="364"/>
      <c r="AC118" s="364"/>
      <c r="AD118" s="140"/>
      <c r="AE118" s="207">
        <f t="shared" si="13"/>
        <v>0</v>
      </c>
    </row>
    <row r="119" spans="1:31" ht="18.600000000000001" thickBot="1">
      <c r="A119" s="317">
        <v>108</v>
      </c>
      <c r="I119" s="52"/>
      <c r="J119" s="55">
        <v>5203</v>
      </c>
      <c r="K119" s="56" t="s">
        <v>155</v>
      </c>
      <c r="L119" s="426"/>
      <c r="M119" s="424"/>
      <c r="N119" s="362"/>
      <c r="O119" s="362"/>
      <c r="P119" s="130"/>
      <c r="Q119" s="128" t="str">
        <f t="shared" si="14"/>
        <v/>
      </c>
      <c r="R119" s="129"/>
      <c r="S119" s="363"/>
      <c r="T119" s="364"/>
      <c r="U119" s="231">
        <f t="shared" si="15"/>
        <v>0</v>
      </c>
      <c r="V119" s="348">
        <f t="shared" si="25"/>
        <v>0</v>
      </c>
      <c r="W119" s="129"/>
      <c r="X119" s="363"/>
      <c r="Y119" s="364"/>
      <c r="Z119" s="355">
        <f t="shared" si="26"/>
        <v>0</v>
      </c>
      <c r="AA119" s="209">
        <f t="shared" si="27"/>
        <v>0</v>
      </c>
      <c r="AB119" s="364"/>
      <c r="AC119" s="364"/>
      <c r="AD119" s="140"/>
      <c r="AE119" s="207">
        <f t="shared" si="13"/>
        <v>0</v>
      </c>
    </row>
    <row r="120" spans="1:31" ht="18.600000000000001" thickBot="1">
      <c r="A120" s="317">
        <v>109</v>
      </c>
      <c r="I120" s="52"/>
      <c r="J120" s="55">
        <v>5204</v>
      </c>
      <c r="K120" s="56" t="s">
        <v>156</v>
      </c>
      <c r="L120" s="426"/>
      <c r="M120" s="424"/>
      <c r="N120" s="362"/>
      <c r="O120" s="362"/>
      <c r="P120" s="130"/>
      <c r="Q120" s="128" t="str">
        <f t="shared" si="14"/>
        <v/>
      </c>
      <c r="R120" s="129"/>
      <c r="S120" s="363"/>
      <c r="T120" s="364"/>
      <c r="U120" s="231">
        <f t="shared" si="15"/>
        <v>0</v>
      </c>
      <c r="V120" s="348">
        <f t="shared" si="25"/>
        <v>0</v>
      </c>
      <c r="W120" s="129"/>
      <c r="X120" s="363"/>
      <c r="Y120" s="364"/>
      <c r="Z120" s="355">
        <f t="shared" si="26"/>
        <v>0</v>
      </c>
      <c r="AA120" s="209">
        <f t="shared" si="27"/>
        <v>0</v>
      </c>
      <c r="AB120" s="364"/>
      <c r="AC120" s="364"/>
      <c r="AD120" s="140"/>
      <c r="AE120" s="207">
        <f t="shared" si="13"/>
        <v>0</v>
      </c>
    </row>
    <row r="121" spans="1:31" ht="20.25" customHeight="1" thickBot="1">
      <c r="A121" s="317">
        <v>110</v>
      </c>
      <c r="I121" s="52"/>
      <c r="J121" s="55">
        <v>5205</v>
      </c>
      <c r="K121" s="56" t="s">
        <v>157</v>
      </c>
      <c r="L121" s="426"/>
      <c r="M121" s="424"/>
      <c r="N121" s="362"/>
      <c r="O121" s="362"/>
      <c r="P121" s="130"/>
      <c r="Q121" s="128" t="str">
        <f t="shared" si="14"/>
        <v/>
      </c>
      <c r="R121" s="129"/>
      <c r="S121" s="363"/>
      <c r="T121" s="364"/>
      <c r="U121" s="231">
        <f t="shared" si="15"/>
        <v>0</v>
      </c>
      <c r="V121" s="348">
        <f t="shared" si="25"/>
        <v>0</v>
      </c>
      <c r="W121" s="129"/>
      <c r="X121" s="363"/>
      <c r="Y121" s="364"/>
      <c r="Z121" s="355">
        <f t="shared" si="26"/>
        <v>0</v>
      </c>
      <c r="AA121" s="209">
        <f t="shared" si="27"/>
        <v>0</v>
      </c>
      <c r="AB121" s="364"/>
      <c r="AC121" s="364"/>
      <c r="AD121" s="140"/>
      <c r="AE121" s="207">
        <f t="shared" si="13"/>
        <v>0</v>
      </c>
    </row>
    <row r="122" spans="1:31" ht="18.600000000000001" thickBot="1">
      <c r="A122" s="317">
        <v>111</v>
      </c>
      <c r="I122" s="52"/>
      <c r="J122" s="55">
        <v>5206</v>
      </c>
      <c r="K122" s="56" t="s">
        <v>158</v>
      </c>
      <c r="L122" s="426"/>
      <c r="M122" s="424"/>
      <c r="N122" s="362"/>
      <c r="O122" s="362"/>
      <c r="P122" s="130"/>
      <c r="Q122" s="128" t="str">
        <f t="shared" si="14"/>
        <v/>
      </c>
      <c r="R122" s="129"/>
      <c r="S122" s="363"/>
      <c r="T122" s="364"/>
      <c r="U122" s="231">
        <f t="shared" si="15"/>
        <v>0</v>
      </c>
      <c r="V122" s="348">
        <f t="shared" si="25"/>
        <v>0</v>
      </c>
      <c r="W122" s="129"/>
      <c r="X122" s="363"/>
      <c r="Y122" s="364"/>
      <c r="Z122" s="355">
        <f t="shared" si="26"/>
        <v>0</v>
      </c>
      <c r="AA122" s="209">
        <f t="shared" si="27"/>
        <v>0</v>
      </c>
      <c r="AB122" s="364"/>
      <c r="AC122" s="364"/>
      <c r="AD122" s="140"/>
      <c r="AE122" s="207">
        <f t="shared" si="13"/>
        <v>0</v>
      </c>
    </row>
    <row r="123" spans="1:31" ht="18.600000000000001" thickBot="1">
      <c r="A123" s="317">
        <v>112</v>
      </c>
      <c r="I123" s="52"/>
      <c r="J123" s="57">
        <v>5219</v>
      </c>
      <c r="K123" s="58" t="s">
        <v>159</v>
      </c>
      <c r="L123" s="426"/>
      <c r="M123" s="424"/>
      <c r="N123" s="362"/>
      <c r="O123" s="362"/>
      <c r="P123" s="130"/>
      <c r="Q123" s="128" t="str">
        <f t="shared" si="14"/>
        <v/>
      </c>
      <c r="R123" s="129"/>
      <c r="S123" s="363"/>
      <c r="T123" s="364"/>
      <c r="U123" s="231">
        <f t="shared" si="15"/>
        <v>0</v>
      </c>
      <c r="V123" s="348">
        <f t="shared" si="25"/>
        <v>0</v>
      </c>
      <c r="W123" s="129"/>
      <c r="X123" s="363"/>
      <c r="Y123" s="364"/>
      <c r="Z123" s="355">
        <f t="shared" si="26"/>
        <v>0</v>
      </c>
      <c r="AA123" s="209">
        <f t="shared" si="27"/>
        <v>0</v>
      </c>
      <c r="AB123" s="364"/>
      <c r="AC123" s="364"/>
      <c r="AD123" s="140"/>
      <c r="AE123" s="207">
        <f t="shared" si="13"/>
        <v>0</v>
      </c>
    </row>
    <row r="124" spans="1:31" ht="18.600000000000001" thickBot="1">
      <c r="A124" s="317">
        <v>113</v>
      </c>
      <c r="I124" s="51">
        <v>5300</v>
      </c>
      <c r="J124" s="728" t="s">
        <v>160</v>
      </c>
      <c r="K124" s="728"/>
      <c r="L124" s="425">
        <f>SUM(L125:L126)</f>
        <v>0</v>
      </c>
      <c r="M124" s="423">
        <f>SUM(M125:M126)</f>
        <v>0</v>
      </c>
      <c r="N124" s="359">
        <f>SUM(N125:N126)</f>
        <v>0</v>
      </c>
      <c r="O124" s="359">
        <f>SUM(O125:O126)</f>
        <v>0</v>
      </c>
      <c r="P124" s="359">
        <f>SUM(P125:P126)</f>
        <v>0</v>
      </c>
      <c r="Q124" s="128">
        <f t="shared" si="14"/>
        <v>0</v>
      </c>
      <c r="R124" s="129"/>
      <c r="S124" s="227">
        <f>SUM(S125:S126)</f>
        <v>0</v>
      </c>
      <c r="T124" s="228">
        <f>SUM(T125:T126)</f>
        <v>0</v>
      </c>
      <c r="U124" s="360">
        <f>SUM(U125:U126)</f>
        <v>0</v>
      </c>
      <c r="V124" s="361">
        <f>SUM(V125:V126)</f>
        <v>0</v>
      </c>
      <c r="W124" s="129"/>
      <c r="X124" s="227">
        <f t="shared" ref="X124:AD124" si="28">SUM(X125:X126)</f>
        <v>0</v>
      </c>
      <c r="Y124" s="228">
        <f t="shared" si="28"/>
        <v>0</v>
      </c>
      <c r="Z124" s="228">
        <f t="shared" si="28"/>
        <v>0</v>
      </c>
      <c r="AA124" s="228">
        <f t="shared" si="28"/>
        <v>0</v>
      </c>
      <c r="AB124" s="228">
        <f t="shared" si="28"/>
        <v>0</v>
      </c>
      <c r="AC124" s="228">
        <f t="shared" si="28"/>
        <v>0</v>
      </c>
      <c r="AD124" s="361">
        <f t="shared" si="28"/>
        <v>0</v>
      </c>
      <c r="AE124" s="207">
        <f t="shared" si="13"/>
        <v>0</v>
      </c>
    </row>
    <row r="125" spans="1:31" ht="33" thickBot="1">
      <c r="A125" s="317">
        <v>114</v>
      </c>
      <c r="I125" s="52"/>
      <c r="J125" s="53">
        <v>5301</v>
      </c>
      <c r="K125" s="54" t="s">
        <v>695</v>
      </c>
      <c r="L125" s="426"/>
      <c r="M125" s="424"/>
      <c r="N125" s="362"/>
      <c r="O125" s="362"/>
      <c r="P125" s="130"/>
      <c r="Q125" s="128" t="str">
        <f t="shared" si="14"/>
        <v/>
      </c>
      <c r="R125" s="129"/>
      <c r="S125" s="363"/>
      <c r="T125" s="364"/>
      <c r="U125" s="231">
        <f t="shared" si="15"/>
        <v>0</v>
      </c>
      <c r="V125" s="348">
        <f>S125+T125-U125</f>
        <v>0</v>
      </c>
      <c r="W125" s="129"/>
      <c r="X125" s="363"/>
      <c r="Y125" s="364"/>
      <c r="Z125" s="355">
        <f>+IF(+(S125+T125)&gt;=P125,+T125,+(+P125-S125))</f>
        <v>0</v>
      </c>
      <c r="AA125" s="209">
        <f>X125+Y125-Z125</f>
        <v>0</v>
      </c>
      <c r="AB125" s="364"/>
      <c r="AC125" s="364"/>
      <c r="AD125" s="140"/>
      <c r="AE125" s="207">
        <f t="shared" si="13"/>
        <v>0</v>
      </c>
    </row>
    <row r="126" spans="1:31" ht="18.600000000000001" thickBot="1">
      <c r="A126" s="317">
        <v>115</v>
      </c>
      <c r="I126" s="52"/>
      <c r="J126" s="57">
        <v>5309</v>
      </c>
      <c r="K126" s="58" t="s">
        <v>161</v>
      </c>
      <c r="L126" s="426"/>
      <c r="M126" s="424"/>
      <c r="N126" s="362"/>
      <c r="O126" s="362"/>
      <c r="P126" s="130"/>
      <c r="Q126" s="128" t="str">
        <f t="shared" ref="Q126:Q142" si="29">(IF($E126&lt;&gt;0,$J$2,IF($I126&lt;&gt;0,$J$2,"")))</f>
        <v/>
      </c>
      <c r="R126" s="129"/>
      <c r="S126" s="363"/>
      <c r="T126" s="364"/>
      <c r="U126" s="231">
        <f t="shared" si="15"/>
        <v>0</v>
      </c>
      <c r="V126" s="348">
        <f>S126+T126-U126</f>
        <v>0</v>
      </c>
      <c r="W126" s="129"/>
      <c r="X126" s="363"/>
      <c r="Y126" s="364"/>
      <c r="Z126" s="355">
        <f>+IF(+(S126+T126)&gt;=P126,+T126,+(+P126-S126))</f>
        <v>0</v>
      </c>
      <c r="AA126" s="209">
        <f>X126+Y126-Z126</f>
        <v>0</v>
      </c>
      <c r="AB126" s="364"/>
      <c r="AC126" s="364"/>
      <c r="AD126" s="140"/>
      <c r="AE126" s="207">
        <f t="shared" si="13"/>
        <v>0</v>
      </c>
    </row>
    <row r="127" spans="1:31" ht="18.600000000000001" thickBot="1">
      <c r="A127" s="317">
        <v>116</v>
      </c>
      <c r="I127" s="51">
        <v>5400</v>
      </c>
      <c r="J127" s="729" t="s">
        <v>252</v>
      </c>
      <c r="K127" s="729"/>
      <c r="L127" s="425"/>
      <c r="M127" s="422"/>
      <c r="N127" s="356"/>
      <c r="O127" s="356"/>
      <c r="P127" s="130"/>
      <c r="Q127" s="128">
        <f t="shared" si="29"/>
        <v>0</v>
      </c>
      <c r="R127" s="129"/>
      <c r="S127" s="357"/>
      <c r="T127" s="358"/>
      <c r="U127" s="228">
        <f t="shared" si="15"/>
        <v>0</v>
      </c>
      <c r="V127" s="348">
        <f>S127+T127-U127</f>
        <v>0</v>
      </c>
      <c r="W127" s="129"/>
      <c r="X127" s="357"/>
      <c r="Y127" s="358"/>
      <c r="Z127" s="355">
        <f>+IF(+(S127+T127)&gt;=P127,+T127,+(+P127-S127))</f>
        <v>0</v>
      </c>
      <c r="AA127" s="209">
        <f>X127+Y127-Z127</f>
        <v>0</v>
      </c>
      <c r="AB127" s="358"/>
      <c r="AC127" s="358"/>
      <c r="AD127" s="140"/>
      <c r="AE127" s="207">
        <f t="shared" si="13"/>
        <v>0</v>
      </c>
    </row>
    <row r="128" spans="1:31" ht="18.600000000000001" thickBot="1">
      <c r="A128" s="317">
        <v>117</v>
      </c>
      <c r="I128" s="10">
        <v>5500</v>
      </c>
      <c r="J128" s="730" t="s">
        <v>253</v>
      </c>
      <c r="K128" s="730"/>
      <c r="L128" s="381">
        <f>SUM(L129:L132)</f>
        <v>0</v>
      </c>
      <c r="M128" s="211">
        <f>SUM(M129:M132)</f>
        <v>0</v>
      </c>
      <c r="N128" s="137">
        <f>SUM(N129:N132)</f>
        <v>0</v>
      </c>
      <c r="O128" s="137">
        <f>SUM(O129:O132)</f>
        <v>0</v>
      </c>
      <c r="P128" s="137">
        <f>SUM(P129:P132)</f>
        <v>0</v>
      </c>
      <c r="Q128" s="128">
        <f t="shared" si="29"/>
        <v>0</v>
      </c>
      <c r="R128" s="129"/>
      <c r="S128" s="212">
        <f>SUM(S129:S132)</f>
        <v>0</v>
      </c>
      <c r="T128" s="213">
        <f>SUM(T129:T132)</f>
        <v>0</v>
      </c>
      <c r="U128" s="350">
        <f>SUM(U129:U132)</f>
        <v>0</v>
      </c>
      <c r="V128" s="351">
        <f>SUM(V129:V132)</f>
        <v>0</v>
      </c>
      <c r="W128" s="129"/>
      <c r="X128" s="212">
        <f t="shared" ref="X128:AD128" si="30">SUM(X129:X132)</f>
        <v>0</v>
      </c>
      <c r="Y128" s="213">
        <f t="shared" si="30"/>
        <v>0</v>
      </c>
      <c r="Z128" s="213">
        <f t="shared" si="30"/>
        <v>0</v>
      </c>
      <c r="AA128" s="213">
        <f t="shared" si="30"/>
        <v>0</v>
      </c>
      <c r="AB128" s="213">
        <f t="shared" si="30"/>
        <v>0</v>
      </c>
      <c r="AC128" s="213">
        <f t="shared" si="30"/>
        <v>0</v>
      </c>
      <c r="AD128" s="351">
        <f t="shared" si="30"/>
        <v>0</v>
      </c>
      <c r="AE128" s="207">
        <f t="shared" si="13"/>
        <v>0</v>
      </c>
    </row>
    <row r="129" spans="1:31" ht="18.600000000000001" thickBot="1">
      <c r="A129" s="317">
        <v>118</v>
      </c>
      <c r="I129" s="49"/>
      <c r="J129" s="15">
        <v>5501</v>
      </c>
      <c r="K129" s="39" t="s">
        <v>254</v>
      </c>
      <c r="L129" s="378"/>
      <c r="M129" s="380"/>
      <c r="N129" s="130"/>
      <c r="O129" s="130"/>
      <c r="P129" s="130"/>
      <c r="Q129" s="128" t="str">
        <f t="shared" si="29"/>
        <v/>
      </c>
      <c r="R129" s="129"/>
      <c r="S129" s="347"/>
      <c r="T129" s="139"/>
      <c r="U129" s="209">
        <f t="shared" si="15"/>
        <v>0</v>
      </c>
      <c r="V129" s="348">
        <f>S129+T129-U129</f>
        <v>0</v>
      </c>
      <c r="W129" s="129"/>
      <c r="X129" s="347"/>
      <c r="Y129" s="139"/>
      <c r="Z129" s="355">
        <f>+IF(+(S129+T129)&gt;=P129,+T129,+(+P129-S129))</f>
        <v>0</v>
      </c>
      <c r="AA129" s="209">
        <f>X129+Y129-Z129</f>
        <v>0</v>
      </c>
      <c r="AB129" s="139"/>
      <c r="AC129" s="139"/>
      <c r="AD129" s="140"/>
      <c r="AE129" s="207">
        <f t="shared" si="13"/>
        <v>0</v>
      </c>
    </row>
    <row r="130" spans="1:31" ht="18.600000000000001" thickBot="1">
      <c r="A130" s="317">
        <v>119</v>
      </c>
      <c r="I130" s="49"/>
      <c r="J130" s="7">
        <v>5502</v>
      </c>
      <c r="K130" s="16" t="s">
        <v>255</v>
      </c>
      <c r="L130" s="378"/>
      <c r="M130" s="380"/>
      <c r="N130" s="130"/>
      <c r="O130" s="130"/>
      <c r="P130" s="130"/>
      <c r="Q130" s="128" t="str">
        <f t="shared" si="29"/>
        <v/>
      </c>
      <c r="R130" s="129"/>
      <c r="S130" s="347"/>
      <c r="T130" s="139"/>
      <c r="U130" s="209">
        <f t="shared" si="15"/>
        <v>0</v>
      </c>
      <c r="V130" s="348">
        <f>S130+T130-U130</f>
        <v>0</v>
      </c>
      <c r="W130" s="129"/>
      <c r="X130" s="347"/>
      <c r="Y130" s="139"/>
      <c r="Z130" s="355">
        <f>+IF(+(S130+T130)&gt;=P130,+T130,+(+P130-S130))</f>
        <v>0</v>
      </c>
      <c r="AA130" s="209">
        <f>X130+Y130-Z130</f>
        <v>0</v>
      </c>
      <c r="AB130" s="139"/>
      <c r="AC130" s="139"/>
      <c r="AD130" s="140"/>
      <c r="AE130" s="207">
        <f t="shared" si="13"/>
        <v>0</v>
      </c>
    </row>
    <row r="131" spans="1:31" ht="18.600000000000001" thickBot="1">
      <c r="A131" s="317">
        <v>120</v>
      </c>
      <c r="I131" s="49"/>
      <c r="J131" s="7">
        <v>5503</v>
      </c>
      <c r="K131" s="9" t="s">
        <v>256</v>
      </c>
      <c r="L131" s="378"/>
      <c r="M131" s="380"/>
      <c r="N131" s="130"/>
      <c r="O131" s="130"/>
      <c r="P131" s="130"/>
      <c r="Q131" s="128" t="str">
        <f t="shared" si="29"/>
        <v/>
      </c>
      <c r="R131" s="129"/>
      <c r="S131" s="347"/>
      <c r="T131" s="139"/>
      <c r="U131" s="209">
        <f t="shared" si="15"/>
        <v>0</v>
      </c>
      <c r="V131" s="348">
        <f>S131+T131-U131</f>
        <v>0</v>
      </c>
      <c r="W131" s="129"/>
      <c r="X131" s="347"/>
      <c r="Y131" s="139"/>
      <c r="Z131" s="355">
        <f>+IF(+(S131+T131)&gt;=P131,+T131,+(+P131-S131))</f>
        <v>0</v>
      </c>
      <c r="AA131" s="209">
        <f>X131+Y131-Z131</f>
        <v>0</v>
      </c>
      <c r="AB131" s="139"/>
      <c r="AC131" s="139"/>
      <c r="AD131" s="140"/>
      <c r="AE131" s="207">
        <f t="shared" si="13"/>
        <v>0</v>
      </c>
    </row>
    <row r="132" spans="1:31" ht="18.600000000000001" thickBot="1">
      <c r="A132" s="317">
        <v>121</v>
      </c>
      <c r="I132" s="49"/>
      <c r="J132" s="7">
        <v>5504</v>
      </c>
      <c r="K132" s="16" t="s">
        <v>257</v>
      </c>
      <c r="L132" s="378"/>
      <c r="M132" s="380"/>
      <c r="N132" s="130"/>
      <c r="O132" s="130"/>
      <c r="P132" s="130"/>
      <c r="Q132" s="128" t="str">
        <f t="shared" si="29"/>
        <v/>
      </c>
      <c r="R132" s="129"/>
      <c r="S132" s="347"/>
      <c r="T132" s="139"/>
      <c r="U132" s="209">
        <f t="shared" si="15"/>
        <v>0</v>
      </c>
      <c r="V132" s="348">
        <f>S132+T132-U132</f>
        <v>0</v>
      </c>
      <c r="W132" s="129"/>
      <c r="X132" s="347"/>
      <c r="Y132" s="139"/>
      <c r="Z132" s="355">
        <f>+IF(+(S132+T132)&gt;=P132,+T132,+(+P132-S132))</f>
        <v>0</v>
      </c>
      <c r="AA132" s="209">
        <f>X132+Y132-Z132</f>
        <v>0</v>
      </c>
      <c r="AB132" s="139"/>
      <c r="AC132" s="139"/>
      <c r="AD132" s="140"/>
      <c r="AE132" s="207">
        <f t="shared" si="13"/>
        <v>0</v>
      </c>
    </row>
    <row r="133" spans="1:31" ht="18.75" customHeight="1" thickBot="1">
      <c r="A133" s="317">
        <v>122</v>
      </c>
      <c r="I133" s="51">
        <v>5700</v>
      </c>
      <c r="J133" s="731" t="s">
        <v>258</v>
      </c>
      <c r="K133" s="732"/>
      <c r="L133" s="425">
        <f>SUM(L134:L136)</f>
        <v>0</v>
      </c>
      <c r="M133" s="423">
        <f>SUM(M134:M136)</f>
        <v>0</v>
      </c>
      <c r="N133" s="359">
        <f>SUM(N134:N136)</f>
        <v>0</v>
      </c>
      <c r="O133" s="359">
        <f>SUM(O134:O136)</f>
        <v>0</v>
      </c>
      <c r="P133" s="359">
        <f>SUM(P134:P136)</f>
        <v>0</v>
      </c>
      <c r="Q133" s="128">
        <f t="shared" si="29"/>
        <v>0</v>
      </c>
      <c r="R133" s="129"/>
      <c r="S133" s="227">
        <f>SUM(S134:S136)</f>
        <v>0</v>
      </c>
      <c r="T133" s="228">
        <f>SUM(T134:T136)</f>
        <v>0</v>
      </c>
      <c r="U133" s="360">
        <f>SUM(U134:U135)</f>
        <v>0</v>
      </c>
      <c r="V133" s="361">
        <f>SUM(V134:V136)</f>
        <v>0</v>
      </c>
      <c r="W133" s="129"/>
      <c r="X133" s="227">
        <f>SUM(X134:X136)</f>
        <v>0</v>
      </c>
      <c r="Y133" s="228">
        <f>SUM(Y134:Y136)</f>
        <v>0</v>
      </c>
      <c r="Z133" s="228">
        <f>SUM(Z134:Z136)</f>
        <v>0</v>
      </c>
      <c r="AA133" s="228">
        <f>SUM(AA134:AA136)</f>
        <v>0</v>
      </c>
      <c r="AB133" s="228">
        <f>SUM(AB134:AB136)</f>
        <v>0</v>
      </c>
      <c r="AC133" s="228">
        <f>SUM(AC134:AC135)</f>
        <v>0</v>
      </c>
      <c r="AD133" s="361">
        <f>SUM(AD134:AD136)</f>
        <v>0</v>
      </c>
      <c r="AE133" s="207">
        <f t="shared" si="13"/>
        <v>0</v>
      </c>
    </row>
    <row r="134" spans="1:31" ht="20.25" customHeight="1" thickBot="1">
      <c r="A134" s="317">
        <v>123</v>
      </c>
      <c r="I134" s="52"/>
      <c r="J134" s="53">
        <v>5701</v>
      </c>
      <c r="K134" s="54" t="s">
        <v>259</v>
      </c>
      <c r="L134" s="426"/>
      <c r="M134" s="424"/>
      <c r="N134" s="362"/>
      <c r="O134" s="362"/>
      <c r="P134" s="130"/>
      <c r="Q134" s="128" t="str">
        <f t="shared" si="29"/>
        <v/>
      </c>
      <c r="R134" s="129"/>
      <c r="S134" s="363"/>
      <c r="T134" s="364"/>
      <c r="U134" s="231">
        <f t="shared" si="15"/>
        <v>0</v>
      </c>
      <c r="V134" s="348">
        <f>S134+T134-U134</f>
        <v>0</v>
      </c>
      <c r="W134" s="129"/>
      <c r="X134" s="363"/>
      <c r="Y134" s="364"/>
      <c r="Z134" s="355">
        <f>+IF(+(S134+T134)&gt;=P134,+T134,+(+P134-S134))</f>
        <v>0</v>
      </c>
      <c r="AA134" s="209">
        <f>X134+Y134-Z134</f>
        <v>0</v>
      </c>
      <c r="AB134" s="364"/>
      <c r="AC134" s="364"/>
      <c r="AD134" s="140"/>
      <c r="AE134" s="207">
        <f t="shared" si="13"/>
        <v>0</v>
      </c>
    </row>
    <row r="135" spans="1:31" ht="30.75" customHeight="1" thickBot="1">
      <c r="A135" s="317">
        <v>124</v>
      </c>
      <c r="I135" s="52"/>
      <c r="J135" s="57">
        <v>5702</v>
      </c>
      <c r="K135" s="58" t="s">
        <v>260</v>
      </c>
      <c r="L135" s="426"/>
      <c r="M135" s="424"/>
      <c r="N135" s="362"/>
      <c r="O135" s="362"/>
      <c r="P135" s="130"/>
      <c r="Q135" s="128" t="str">
        <f t="shared" si="29"/>
        <v/>
      </c>
      <c r="R135" s="129"/>
      <c r="S135" s="363"/>
      <c r="T135" s="364"/>
      <c r="U135" s="231">
        <f t="shared" si="15"/>
        <v>0</v>
      </c>
      <c r="V135" s="348">
        <f>S135+T135-U135</f>
        <v>0</v>
      </c>
      <c r="W135" s="129"/>
      <c r="X135" s="363"/>
      <c r="Y135" s="364"/>
      <c r="Z135" s="355">
        <f>+IF(+(S135+T135)&gt;=P135,+T135,+(+P135-S135))</f>
        <v>0</v>
      </c>
      <c r="AA135" s="209">
        <f>X135+Y135-Z135</f>
        <v>0</v>
      </c>
      <c r="AB135" s="364"/>
      <c r="AC135" s="364"/>
      <c r="AD135" s="140"/>
      <c r="AE135" s="207">
        <f t="shared" si="13"/>
        <v>0</v>
      </c>
    </row>
    <row r="136" spans="1:31" ht="18.600000000000001" thickBot="1">
      <c r="A136" s="317">
        <v>125</v>
      </c>
      <c r="I136" s="6"/>
      <c r="J136" s="59">
        <v>4071</v>
      </c>
      <c r="K136" s="402" t="s">
        <v>261</v>
      </c>
      <c r="L136" s="378"/>
      <c r="M136" s="390"/>
      <c r="N136" s="162"/>
      <c r="O136" s="162"/>
      <c r="P136" s="130"/>
      <c r="Q136" s="128" t="str">
        <f t="shared" si="29"/>
        <v/>
      </c>
      <c r="R136" s="129"/>
      <c r="S136" s="233"/>
      <c r="T136" s="215"/>
      <c r="U136" s="215"/>
      <c r="V136" s="365"/>
      <c r="W136" s="129"/>
      <c r="X136" s="210"/>
      <c r="Y136" s="215"/>
      <c r="Z136" s="215"/>
      <c r="AA136" s="215"/>
      <c r="AB136" s="215"/>
      <c r="AC136" s="215"/>
      <c r="AD136" s="349"/>
      <c r="AE136" s="207">
        <f t="shared" si="13"/>
        <v>0</v>
      </c>
    </row>
    <row r="137" spans="1:31" ht="15.6">
      <c r="A137" s="317">
        <v>126</v>
      </c>
      <c r="I137" s="49"/>
      <c r="J137" s="60"/>
      <c r="K137" s="235"/>
      <c r="L137" s="134"/>
      <c r="M137" s="134"/>
      <c r="N137" s="134"/>
      <c r="O137" s="134"/>
      <c r="P137" s="135"/>
      <c r="Q137" s="128" t="str">
        <f t="shared" si="29"/>
        <v/>
      </c>
      <c r="R137" s="129"/>
      <c r="S137" s="366"/>
      <c r="T137" s="367"/>
      <c r="U137" s="222"/>
      <c r="V137" s="223"/>
      <c r="W137" s="129"/>
      <c r="X137" s="366"/>
      <c r="Y137" s="367"/>
      <c r="Z137" s="222"/>
      <c r="AA137" s="222"/>
      <c r="AB137" s="367"/>
      <c r="AC137" s="222"/>
      <c r="AD137" s="223"/>
      <c r="AE137" s="223"/>
    </row>
    <row r="138" spans="1:31" ht="18.600000000000001" thickBot="1">
      <c r="A138" s="317">
        <v>127</v>
      </c>
      <c r="I138" s="368">
        <v>98</v>
      </c>
      <c r="J138" s="733" t="s">
        <v>262</v>
      </c>
      <c r="K138" s="734"/>
      <c r="L138" s="381"/>
      <c r="M138" s="384"/>
      <c r="N138" s="143"/>
      <c r="O138" s="143"/>
      <c r="P138" s="130"/>
      <c r="Q138" s="128">
        <f t="shared" si="29"/>
        <v>0</v>
      </c>
      <c r="R138" s="129"/>
      <c r="S138" s="354"/>
      <c r="T138" s="141"/>
      <c r="U138" s="213">
        <f t="shared" si="15"/>
        <v>0</v>
      </c>
      <c r="V138" s="348">
        <f>S138+T138-U138</f>
        <v>0</v>
      </c>
      <c r="W138" s="129"/>
      <c r="X138" s="354"/>
      <c r="Y138" s="141"/>
      <c r="Z138" s="355">
        <f>+IF(+(S138+T138)&gt;=P138,+T138,+(+P138-S138))</f>
        <v>0</v>
      </c>
      <c r="AA138" s="209">
        <f>X138+Y138-Z138</f>
        <v>0</v>
      </c>
      <c r="AB138" s="141"/>
      <c r="AC138" s="141"/>
      <c r="AD138" s="140"/>
      <c r="AE138" s="207">
        <f t="shared" si="13"/>
        <v>0</v>
      </c>
    </row>
    <row r="139" spans="1:31" ht="16.2">
      <c r="A139" s="317">
        <v>128</v>
      </c>
      <c r="I139" s="61"/>
      <c r="J139" s="237" t="s">
        <v>263</v>
      </c>
      <c r="K139" s="238"/>
      <c r="L139" s="314"/>
      <c r="M139" s="314"/>
      <c r="N139" s="314"/>
      <c r="O139" s="314"/>
      <c r="P139" s="239"/>
      <c r="Q139" s="128" t="str">
        <f t="shared" si="29"/>
        <v/>
      </c>
      <c r="R139" s="129"/>
      <c r="S139" s="240"/>
      <c r="T139" s="241"/>
      <c r="U139" s="241"/>
      <c r="V139" s="242"/>
      <c r="W139" s="129"/>
      <c r="X139" s="240"/>
      <c r="Y139" s="241"/>
      <c r="Z139" s="241"/>
      <c r="AA139" s="241"/>
      <c r="AB139" s="241"/>
      <c r="AC139" s="241"/>
      <c r="AD139" s="242"/>
      <c r="AE139" s="242"/>
    </row>
    <row r="140" spans="1:31" ht="16.2">
      <c r="A140" s="317">
        <v>129</v>
      </c>
      <c r="I140" s="61"/>
      <c r="J140" s="243" t="s">
        <v>264</v>
      </c>
      <c r="K140" s="235"/>
      <c r="L140" s="302"/>
      <c r="M140" s="302"/>
      <c r="N140" s="302"/>
      <c r="O140" s="302"/>
      <c r="P140" s="200"/>
      <c r="Q140" s="128" t="str">
        <f t="shared" si="29"/>
        <v/>
      </c>
      <c r="R140" s="129"/>
      <c r="S140" s="244"/>
      <c r="T140" s="245"/>
      <c r="U140" s="245"/>
      <c r="V140" s="246"/>
      <c r="W140" s="129"/>
      <c r="X140" s="244"/>
      <c r="Y140" s="245"/>
      <c r="Z140" s="245"/>
      <c r="AA140" s="245"/>
      <c r="AB140" s="245"/>
      <c r="AC140" s="245"/>
      <c r="AD140" s="246"/>
      <c r="AE140" s="246"/>
    </row>
    <row r="141" spans="1:31" ht="16.8" thickBot="1">
      <c r="A141" s="317">
        <v>130</v>
      </c>
      <c r="I141" s="62"/>
      <c r="J141" s="247" t="s">
        <v>265</v>
      </c>
      <c r="K141" s="248"/>
      <c r="L141" s="315"/>
      <c r="M141" s="315"/>
      <c r="N141" s="315"/>
      <c r="O141" s="315"/>
      <c r="P141" s="202"/>
      <c r="Q141" s="128" t="str">
        <f t="shared" si="29"/>
        <v/>
      </c>
      <c r="R141" s="129"/>
      <c r="S141" s="249"/>
      <c r="T141" s="250"/>
      <c r="U141" s="250"/>
      <c r="V141" s="251"/>
      <c r="W141" s="129"/>
      <c r="X141" s="249"/>
      <c r="Y141" s="250"/>
      <c r="Z141" s="250"/>
      <c r="AA141" s="250"/>
      <c r="AB141" s="250"/>
      <c r="AC141" s="250"/>
      <c r="AD141" s="251"/>
      <c r="AE141" s="251"/>
    </row>
    <row r="142" spans="1:31" ht="18.600000000000001" thickBot="1">
      <c r="A142" s="317">
        <v>131</v>
      </c>
      <c r="I142" s="63"/>
      <c r="J142" s="32" t="s">
        <v>484</v>
      </c>
      <c r="K142" s="64" t="s">
        <v>266</v>
      </c>
      <c r="L142" s="165">
        <f>SUM(L30,L33,L39,L45,L46,L64,L68,L74,L77,L78,L79,L80,L81,L88,L95,L96,L97,L98,L105,L109,L110,L111,L112,L115,L116,L124,L127,L128,L133)+L138</f>
        <v>0</v>
      </c>
      <c r="M142" s="165">
        <f>SUM(M30,M33,M39,M45,M46,M64,M68,M74,M77,M78,M79,M80,M81,M88,M95,M96,M97,M98,M105,M109,M110,M111,M112,M115,M116,M124,M127,M128,M133)+M138</f>
        <v>0</v>
      </c>
      <c r="N142" s="165">
        <f>SUM(N30,N33,N39,N45,N46,N64,N68,N74,N77,N78,N79,N80,N81,N88,N95,N96,N97,N98,N105,N109,N110,N111,N112,N115,N116,N124,N127,N128,N133)+N138</f>
        <v>0</v>
      </c>
      <c r="O142" s="165">
        <f>SUM(O30,O33,O39,O45,O46,O64,O68,O74,O77,O78,O79,O80,O81,O88,O95,O96,O97,O98,O105,O109,O110,O111,O112,O115,O116,O124,O127,O128,O133)+O138</f>
        <v>0</v>
      </c>
      <c r="P142" s="165">
        <f>SUM(P30,P33,P39,P45,P46,P64,P68,P74,P77,P78,P79,P80,P81,P88,P95,P96,P97,P98,P105,P109,P110,P111,P112,P115,P116,P124,P127,P128,P133)+P138</f>
        <v>0</v>
      </c>
      <c r="Q142" s="128" t="str">
        <f t="shared" si="29"/>
        <v/>
      </c>
      <c r="R142" s="369" t="str">
        <f>LEFT(J27,1)</f>
        <v/>
      </c>
      <c r="S142" s="165">
        <f>SUM(S30,S33,S39,S45,S46,S64,S68,S74,S77,S78,S79,S80,S81,S88,S95,S96,S97,S98,S105,S109,S110,S111,S112,S115,S116,S124,S127,S128,S133)+S138</f>
        <v>0</v>
      </c>
      <c r="T142" s="165">
        <f>SUM(T30,T33,T39,T45,T46,T64,T68,T74,T77,T78,T79,T80,T81,T88,T95,T96,T97,T98,T105,T109,T110,T111,T112,T115,T116,T124,T127,T128,T133)+T138</f>
        <v>0</v>
      </c>
      <c r="U142" s="165">
        <f>SUM(U30,U33,U39,U45,U46,U64,U68,U74,U77,U78,U79,U80,U81,U88,U95,U96,U97,U98,U105,U109,U110,U111,U112,U115,U116,U124,U127,U128,U133)+U138</f>
        <v>0</v>
      </c>
      <c r="V142" s="165">
        <f>SUM(V30,V33,V39,V45,V46,V64,V68,V74,V77,V78,V79,V80,V81,V88,V95,V96,V97,V98,V105,V109,V110,V111,V112,V115,V116,V124,V127,V128,V133)+V138</f>
        <v>0</v>
      </c>
      <c r="W142" s="103"/>
      <c r="X142" s="165">
        <f t="shared" ref="X142:AC142" si="31">SUM(X30,X33,X39,X45,X46,X64,X68,X74,X77,X78,X79,X80,X81,X88,X95,X96,X97,X98,X105,X109,X110,X111,X112,X115,X116,X124,X127,X128,X133)+X138</f>
        <v>0</v>
      </c>
      <c r="Y142" s="165">
        <f t="shared" si="31"/>
        <v>0</v>
      </c>
      <c r="Z142" s="165">
        <f t="shared" si="31"/>
        <v>0</v>
      </c>
      <c r="AA142" s="165">
        <f t="shared" si="31"/>
        <v>0</v>
      </c>
      <c r="AB142" s="165">
        <f t="shared" si="31"/>
        <v>0</v>
      </c>
      <c r="AC142" s="165">
        <f t="shared" si="31"/>
        <v>0</v>
      </c>
      <c r="AD142" s="165">
        <f>SUM(AD30,AD33,AD39,AD45,AD46,AD64,AD68,AD74,AD77,AD78,AD79,AD80,AD81,AD88,AD95,AD96,AD97,AD98,AD105,AD109,AD110,AD111,AD112,AD115,AD116,AD124,AD127,AD128,AD133)+AD138</f>
        <v>0</v>
      </c>
      <c r="AE142" s="207">
        <f>AA142-AB142-AC142-AD142</f>
        <v>0</v>
      </c>
    </row>
    <row r="143" spans="1:31" ht="15.6">
      <c r="A143" s="317">
        <v>132</v>
      </c>
      <c r="I143" s="617" t="s">
        <v>809</v>
      </c>
      <c r="J143" s="65"/>
      <c r="K143" s="97"/>
      <c r="L143" s="96"/>
      <c r="M143" s="96"/>
      <c r="N143" s="96"/>
      <c r="O143" s="96"/>
      <c r="P143" s="100"/>
      <c r="Q143" s="102" t="str">
        <f>Q142</f>
        <v/>
      </c>
      <c r="R143" s="103"/>
      <c r="S143" s="96"/>
      <c r="T143" s="96"/>
      <c r="U143" s="100"/>
      <c r="V143" s="100"/>
      <c r="X143" s="96"/>
      <c r="Y143" s="96"/>
      <c r="Z143" s="100"/>
      <c r="AA143" s="100"/>
      <c r="AB143" s="96"/>
      <c r="AC143" s="100"/>
      <c r="AD143" s="100"/>
    </row>
    <row r="144" spans="1:31" ht="18.75" customHeight="1">
      <c r="A144" s="317">
        <v>169</v>
      </c>
      <c r="I144" s="311"/>
      <c r="J144" s="311"/>
      <c r="K144" s="312"/>
      <c r="L144" s="311"/>
      <c r="M144" s="311"/>
      <c r="N144" s="311"/>
      <c r="O144" s="311"/>
      <c r="P144" s="313"/>
      <c r="Q144" s="102" t="str">
        <f>Q142</f>
        <v/>
      </c>
      <c r="R144" s="103"/>
      <c r="S144" s="311"/>
      <c r="T144" s="311"/>
      <c r="U144" s="313"/>
      <c r="V144" s="313"/>
      <c r="W144" s="313"/>
      <c r="X144" s="311"/>
      <c r="Y144" s="311"/>
      <c r="Z144" s="313"/>
      <c r="AA144" s="313"/>
      <c r="AB144" s="311"/>
      <c r="AC144" s="313"/>
      <c r="AD144" s="313"/>
      <c r="AE144" s="313"/>
    </row>
    <row r="145" spans="9:17" ht="51" customHeight="1">
      <c r="I145" s="321"/>
      <c r="J145" s="321"/>
      <c r="K145" s="321"/>
      <c r="L145" s="321"/>
      <c r="M145" s="321"/>
      <c r="N145" s="321"/>
      <c r="O145" s="321"/>
      <c r="P145" s="440"/>
      <c r="Q145" s="370" t="str">
        <f>(IF(L142&lt;&gt;0,$G$2,IF(P142&lt;&gt;0,$G$2,"")))</f>
        <v/>
      </c>
    </row>
    <row r="146" spans="9:17" ht="18">
      <c r="I146" s="321"/>
      <c r="J146" s="321"/>
      <c r="K146" s="428"/>
      <c r="L146" s="321"/>
      <c r="M146" s="321"/>
      <c r="N146" s="321"/>
      <c r="O146" s="321"/>
      <c r="P146" s="440"/>
      <c r="Q146" s="370" t="str">
        <f>(IF(L143&lt;&gt;0,$G$2,IF(P143&lt;&gt;0,$G$2,"")))</f>
        <v/>
      </c>
    </row>
    <row r="147" spans="9:17" ht="18">
      <c r="I147" s="321"/>
      <c r="J147" s="321"/>
      <c r="K147" s="321"/>
      <c r="L147" s="321"/>
      <c r="M147" s="321"/>
      <c r="N147" s="321"/>
      <c r="O147" s="321"/>
      <c r="P147" s="440"/>
      <c r="Q147" s="370" t="str">
        <f>(IF(L142&lt;&gt;0,$G$2,IF(P142&lt;&gt;0,$G$2,"")))</f>
        <v/>
      </c>
    </row>
    <row r="148" spans="9:17" ht="18">
      <c r="I148" s="321"/>
      <c r="J148" s="321"/>
      <c r="K148" s="321"/>
      <c r="L148" s="321"/>
      <c r="M148" s="321"/>
      <c r="N148" s="321"/>
      <c r="O148" s="321"/>
      <c r="P148" s="440"/>
      <c r="Q148" s="370" t="str">
        <f>(IF(L142&lt;&gt;0,$G$2,IF(P142&lt;&gt;0,$G$2,"")))</f>
        <v/>
      </c>
    </row>
    <row r="149" spans="9:17" ht="18.75" customHeight="1">
      <c r="I149" s="321"/>
      <c r="J149" s="321"/>
      <c r="K149" s="321"/>
      <c r="L149" s="321"/>
      <c r="M149" s="321"/>
      <c r="N149" s="321"/>
      <c r="O149" s="321"/>
      <c r="P149" s="440"/>
      <c r="Q149" s="370" t="str">
        <f>(IF(L142&lt;&gt;0,$G$2,IF(P142&lt;&gt;0,$G$2,"")))</f>
        <v/>
      </c>
    </row>
    <row r="150" spans="9:17" ht="18.75" customHeight="1">
      <c r="I150" s="321"/>
      <c r="J150" s="321"/>
      <c r="K150" s="321"/>
      <c r="L150" s="321"/>
      <c r="M150" s="321"/>
      <c r="N150" s="321"/>
      <c r="O150" s="321"/>
      <c r="P150" s="440"/>
      <c r="Q150" s="370" t="str">
        <f>(IF(L142&lt;&gt;0,$G$2,IF(P142&lt;&gt;0,$G$2,"")))</f>
        <v/>
      </c>
    </row>
    <row r="151" spans="9:17" ht="18">
      <c r="I151" s="321"/>
      <c r="J151" s="321"/>
      <c r="K151" s="321"/>
      <c r="L151" s="321"/>
      <c r="M151" s="321"/>
      <c r="N151" s="321"/>
      <c r="O151" s="321"/>
      <c r="P151" s="440"/>
      <c r="Q151" s="370" t="str">
        <f>(IF(L142&lt;&gt;0,$G$2,IF(P142&lt;&gt;0,$G$2,"")))</f>
        <v/>
      </c>
    </row>
    <row r="152" spans="9:17">
      <c r="I152" s="321"/>
      <c r="J152" s="321"/>
      <c r="K152" s="321"/>
      <c r="L152" s="321"/>
      <c r="M152" s="321"/>
      <c r="N152" s="321"/>
      <c r="O152" s="321"/>
      <c r="P152" s="440"/>
    </row>
    <row r="153" spans="9:17">
      <c r="I153" s="321"/>
      <c r="J153" s="321"/>
      <c r="K153" s="321"/>
      <c r="L153" s="321"/>
      <c r="M153" s="321"/>
      <c r="N153" s="321"/>
      <c r="O153" s="321"/>
      <c r="P153" s="440"/>
    </row>
    <row r="154" spans="9:17">
      <c r="I154" s="321"/>
      <c r="J154" s="321"/>
      <c r="K154" s="321"/>
      <c r="L154" s="321"/>
      <c r="M154" s="321"/>
      <c r="N154" s="321"/>
      <c r="O154" s="321"/>
      <c r="P154" s="440"/>
    </row>
    <row r="155" spans="9:17">
      <c r="I155" s="321"/>
      <c r="J155" s="321"/>
      <c r="K155" s="321"/>
      <c r="L155" s="321"/>
      <c r="M155" s="321"/>
      <c r="N155" s="321"/>
      <c r="O155" s="321"/>
      <c r="P155" s="440"/>
    </row>
    <row r="156" spans="9:17">
      <c r="I156" s="321"/>
      <c r="J156" s="321"/>
      <c r="K156" s="321"/>
      <c r="L156" s="321"/>
      <c r="M156" s="321"/>
      <c r="N156" s="321"/>
      <c r="O156" s="321"/>
      <c r="P156" s="440"/>
    </row>
    <row r="157" spans="9:17">
      <c r="I157" s="321"/>
      <c r="J157" s="321"/>
      <c r="K157" s="321"/>
      <c r="L157" s="321"/>
      <c r="M157" s="321"/>
      <c r="N157" s="321"/>
      <c r="O157" s="321"/>
      <c r="P157" s="440"/>
    </row>
    <row r="158" spans="9:17">
      <c r="I158" s="321"/>
      <c r="J158" s="321"/>
      <c r="K158" s="321"/>
      <c r="L158" s="321"/>
      <c r="M158" s="321"/>
      <c r="N158" s="321"/>
      <c r="O158" s="321"/>
      <c r="P158" s="440"/>
    </row>
    <row r="159" spans="9:17">
      <c r="I159" s="321"/>
      <c r="J159" s="321"/>
      <c r="K159" s="321"/>
      <c r="L159" s="321"/>
      <c r="M159" s="321"/>
      <c r="N159" s="321"/>
      <c r="O159" s="321"/>
      <c r="P159" s="440"/>
    </row>
    <row r="160" spans="9:17">
      <c r="I160" s="321"/>
      <c r="J160" s="321"/>
      <c r="K160" s="321"/>
      <c r="L160" s="321"/>
      <c r="M160" s="321"/>
      <c r="N160" s="321"/>
      <c r="O160" s="321"/>
      <c r="P160" s="440"/>
    </row>
    <row r="161" spans="9:16">
      <c r="I161" s="321"/>
      <c r="J161" s="321"/>
      <c r="K161" s="321"/>
      <c r="L161" s="321"/>
      <c r="M161" s="321"/>
      <c r="N161" s="321"/>
      <c r="O161" s="321"/>
      <c r="P161" s="440"/>
    </row>
    <row r="162" spans="9:16">
      <c r="I162" s="321"/>
      <c r="J162" s="321"/>
      <c r="K162" s="321"/>
      <c r="L162" s="321"/>
      <c r="M162" s="321"/>
      <c r="N162" s="321"/>
      <c r="O162" s="321"/>
      <c r="P162" s="440"/>
    </row>
    <row r="163" spans="9:16">
      <c r="I163" s="321"/>
      <c r="J163" s="321"/>
      <c r="K163" s="321"/>
      <c r="L163" s="321"/>
      <c r="M163" s="321"/>
      <c r="N163" s="321"/>
      <c r="O163" s="321"/>
      <c r="P163" s="440"/>
    </row>
    <row r="164" spans="9:16">
      <c r="I164" s="321"/>
      <c r="J164" s="321"/>
      <c r="K164" s="321"/>
      <c r="L164" s="321"/>
      <c r="M164" s="321"/>
      <c r="N164" s="321"/>
      <c r="O164" s="321"/>
      <c r="P164" s="440"/>
    </row>
    <row r="165" spans="9:16">
      <c r="I165" s="321"/>
      <c r="J165" s="321"/>
      <c r="K165" s="321"/>
      <c r="L165" s="321"/>
      <c r="M165" s="321"/>
      <c r="N165" s="321"/>
      <c r="O165" s="321"/>
      <c r="P165" s="440"/>
    </row>
    <row r="166" spans="9:16">
      <c r="I166" s="321"/>
      <c r="J166" s="321"/>
      <c r="K166" s="321"/>
      <c r="L166" s="321"/>
      <c r="M166" s="321"/>
      <c r="N166" s="321"/>
      <c r="O166" s="321"/>
      <c r="P166" s="440"/>
    </row>
    <row r="167" spans="9:16">
      <c r="I167" s="321"/>
      <c r="J167" s="321"/>
      <c r="K167" s="321"/>
      <c r="L167" s="321"/>
      <c r="M167" s="321"/>
      <c r="N167" s="321"/>
      <c r="O167" s="321"/>
      <c r="P167" s="440"/>
    </row>
    <row r="168" spans="9:16">
      <c r="I168" s="321"/>
      <c r="J168" s="321"/>
      <c r="K168" s="321"/>
      <c r="L168" s="321"/>
      <c r="M168" s="321"/>
      <c r="N168" s="321"/>
      <c r="O168" s="321"/>
      <c r="P168" s="440"/>
    </row>
    <row r="169" spans="9:16">
      <c r="I169" s="321"/>
      <c r="J169" s="321"/>
      <c r="K169" s="321"/>
      <c r="L169" s="321"/>
      <c r="M169" s="321"/>
      <c r="N169" s="321"/>
      <c r="O169" s="321"/>
      <c r="P169" s="440"/>
    </row>
    <row r="170" spans="9:16">
      <c r="I170" s="321"/>
      <c r="J170" s="321"/>
      <c r="K170" s="321"/>
      <c r="L170" s="321"/>
      <c r="M170" s="321"/>
      <c r="N170" s="321"/>
      <c r="O170" s="321"/>
      <c r="P170" s="440"/>
    </row>
    <row r="171" spans="9:16">
      <c r="I171" s="321"/>
      <c r="J171" s="321"/>
      <c r="K171" s="321"/>
      <c r="L171" s="321"/>
      <c r="M171" s="321"/>
      <c r="N171" s="321"/>
      <c r="O171" s="321"/>
      <c r="P171" s="440"/>
    </row>
    <row r="172" spans="9:16">
      <c r="I172" s="321"/>
      <c r="J172" s="321"/>
      <c r="K172" s="321"/>
      <c r="L172" s="321"/>
      <c r="M172" s="321"/>
      <c r="N172" s="321"/>
      <c r="O172" s="321"/>
      <c r="P172" s="440"/>
    </row>
    <row r="173" spans="9:16">
      <c r="I173" s="321"/>
      <c r="J173" s="321"/>
      <c r="K173" s="321"/>
      <c r="L173" s="321"/>
      <c r="M173" s="321"/>
      <c r="N173" s="321"/>
      <c r="O173" s="321"/>
      <c r="P173" s="440"/>
    </row>
    <row r="174" spans="9:16">
      <c r="I174" s="321"/>
      <c r="J174" s="321"/>
      <c r="K174" s="321"/>
      <c r="L174" s="321"/>
      <c r="M174" s="321"/>
      <c r="N174" s="321"/>
      <c r="O174" s="321"/>
      <c r="P174" s="440"/>
    </row>
    <row r="175" spans="9:16">
      <c r="I175" s="321"/>
      <c r="J175" s="321"/>
      <c r="K175" s="321"/>
      <c r="L175" s="321"/>
      <c r="M175" s="321"/>
      <c r="N175" s="321"/>
      <c r="O175" s="321"/>
      <c r="P175" s="440"/>
    </row>
    <row r="176" spans="9:16">
      <c r="I176" s="321"/>
      <c r="J176" s="321"/>
      <c r="K176" s="321"/>
      <c r="L176" s="321"/>
      <c r="M176" s="321"/>
      <c r="N176" s="321"/>
      <c r="O176" s="321"/>
      <c r="P176" s="440"/>
    </row>
    <row r="177" spans="9:16">
      <c r="I177" s="321"/>
      <c r="J177" s="321"/>
      <c r="K177" s="321"/>
      <c r="L177" s="321"/>
      <c r="M177" s="321"/>
      <c r="N177" s="321"/>
      <c r="O177" s="321"/>
      <c r="P177" s="440"/>
    </row>
    <row r="178" spans="9:16">
      <c r="I178" s="321"/>
      <c r="J178" s="321"/>
      <c r="K178" s="321"/>
      <c r="L178" s="321"/>
      <c r="M178" s="321"/>
      <c r="N178" s="321"/>
      <c r="O178" s="321"/>
      <c r="P178" s="440"/>
    </row>
    <row r="179" spans="9:16">
      <c r="I179" s="321"/>
      <c r="J179" s="321"/>
      <c r="K179" s="321"/>
      <c r="L179" s="321"/>
      <c r="M179" s="321"/>
      <c r="N179" s="321"/>
      <c r="O179" s="321"/>
      <c r="P179" s="440"/>
    </row>
    <row r="180" spans="9:16">
      <c r="I180" s="321"/>
      <c r="J180" s="321"/>
      <c r="K180" s="321"/>
      <c r="L180" s="321"/>
      <c r="M180" s="321"/>
      <c r="N180" s="321"/>
      <c r="O180" s="321"/>
      <c r="P180" s="440"/>
    </row>
    <row r="181" spans="9:16">
      <c r="I181" s="321"/>
      <c r="J181" s="321"/>
      <c r="K181" s="321"/>
      <c r="L181" s="321"/>
      <c r="M181" s="321"/>
      <c r="N181" s="321"/>
      <c r="O181" s="321"/>
      <c r="P181" s="440"/>
    </row>
    <row r="182" spans="9:16">
      <c r="I182" s="321"/>
      <c r="J182" s="321"/>
      <c r="K182" s="321"/>
      <c r="L182" s="321"/>
      <c r="M182" s="321"/>
      <c r="N182" s="321"/>
      <c r="O182" s="321"/>
      <c r="P182" s="440"/>
    </row>
    <row r="183" spans="9:16">
      <c r="I183" s="321"/>
      <c r="J183" s="321"/>
      <c r="K183" s="321"/>
      <c r="L183" s="321"/>
      <c r="M183" s="321"/>
      <c r="N183" s="321"/>
      <c r="O183" s="321"/>
      <c r="P183" s="440"/>
    </row>
    <row r="184" spans="9:16">
      <c r="I184" s="321"/>
      <c r="J184" s="321"/>
      <c r="K184" s="321"/>
      <c r="L184" s="321"/>
      <c r="M184" s="321"/>
      <c r="N184" s="321"/>
      <c r="O184" s="321"/>
      <c r="P184" s="440"/>
    </row>
    <row r="185" spans="9:16">
      <c r="I185" s="321"/>
      <c r="J185" s="321"/>
      <c r="K185" s="321"/>
      <c r="L185" s="321"/>
      <c r="M185" s="321"/>
      <c r="N185" s="321"/>
      <c r="O185" s="321"/>
      <c r="P185" s="440"/>
    </row>
    <row r="186" spans="9:16">
      <c r="I186" s="321"/>
      <c r="J186" s="321"/>
      <c r="K186" s="321"/>
      <c r="L186" s="321"/>
      <c r="M186" s="321"/>
      <c r="N186" s="321"/>
      <c r="O186" s="321"/>
      <c r="P186" s="440"/>
    </row>
    <row r="187" spans="9:16">
      <c r="I187" s="321"/>
      <c r="J187" s="321"/>
      <c r="K187" s="321"/>
      <c r="L187" s="321"/>
      <c r="M187" s="321"/>
      <c r="N187" s="321"/>
      <c r="O187" s="321"/>
      <c r="P187" s="440"/>
    </row>
    <row r="188" spans="9:16">
      <c r="I188" s="321"/>
      <c r="J188" s="321"/>
      <c r="K188" s="321"/>
      <c r="L188" s="321"/>
      <c r="M188" s="321"/>
      <c r="N188" s="321"/>
      <c r="O188" s="321"/>
      <c r="P188" s="440"/>
    </row>
    <row r="189" spans="9:16">
      <c r="I189" s="321"/>
      <c r="J189" s="321"/>
      <c r="K189" s="321"/>
      <c r="L189" s="321"/>
      <c r="M189" s="321"/>
      <c r="N189" s="321"/>
      <c r="O189" s="321"/>
      <c r="P189" s="440"/>
    </row>
    <row r="190" spans="9:16">
      <c r="I190" s="321"/>
      <c r="J190" s="321"/>
      <c r="K190" s="321"/>
      <c r="L190" s="321"/>
      <c r="M190" s="321"/>
      <c r="N190" s="321"/>
      <c r="O190" s="321"/>
      <c r="P190" s="440"/>
    </row>
    <row r="191" spans="9:16">
      <c r="I191" s="321"/>
      <c r="J191" s="321"/>
      <c r="K191" s="321"/>
      <c r="L191" s="321"/>
      <c r="M191" s="321"/>
      <c r="N191" s="321"/>
      <c r="O191" s="321"/>
      <c r="P191" s="440"/>
    </row>
    <row r="192" spans="9:16">
      <c r="I192" s="321"/>
      <c r="J192" s="321"/>
      <c r="K192" s="321"/>
      <c r="L192" s="321"/>
      <c r="M192" s="321"/>
      <c r="N192" s="321"/>
      <c r="O192" s="321"/>
      <c r="P192" s="440"/>
    </row>
    <row r="193" spans="9:16">
      <c r="I193" s="321"/>
      <c r="J193" s="321"/>
      <c r="K193" s="321"/>
      <c r="L193" s="321"/>
      <c r="M193" s="321"/>
      <c r="N193" s="321"/>
      <c r="O193" s="321"/>
      <c r="P193" s="440"/>
    </row>
    <row r="194" spans="9:16">
      <c r="I194" s="321"/>
      <c r="J194" s="321"/>
      <c r="K194" s="321"/>
      <c r="L194" s="321"/>
      <c r="M194" s="321"/>
      <c r="N194" s="321"/>
      <c r="O194" s="321"/>
      <c r="P194" s="440"/>
    </row>
    <row r="195" spans="9:16">
      <c r="I195" s="321"/>
      <c r="J195" s="321"/>
      <c r="K195" s="321"/>
      <c r="L195" s="321"/>
      <c r="M195" s="321"/>
      <c r="N195" s="321"/>
      <c r="O195" s="321"/>
      <c r="P195" s="440"/>
    </row>
    <row r="196" spans="9:16">
      <c r="I196" s="321"/>
      <c r="J196" s="321"/>
      <c r="K196" s="321"/>
      <c r="L196" s="321"/>
      <c r="M196" s="321"/>
      <c r="N196" s="321"/>
      <c r="O196" s="321"/>
      <c r="P196" s="440"/>
    </row>
    <row r="197" spans="9:16">
      <c r="I197" s="321"/>
      <c r="J197" s="321"/>
      <c r="K197" s="321"/>
      <c r="L197" s="321"/>
      <c r="M197" s="321"/>
      <c r="N197" s="321"/>
      <c r="O197" s="321"/>
      <c r="P197" s="440"/>
    </row>
    <row r="198" spans="9:16">
      <c r="I198" s="321"/>
      <c r="J198" s="321"/>
      <c r="K198" s="321"/>
      <c r="L198" s="321"/>
      <c r="M198" s="321"/>
      <c r="N198" s="321"/>
      <c r="O198" s="321"/>
      <c r="P198" s="440"/>
    </row>
    <row r="199" spans="9:16">
      <c r="I199" s="321"/>
      <c r="J199" s="321"/>
      <c r="K199" s="321"/>
      <c r="L199" s="321"/>
      <c r="M199" s="321"/>
      <c r="N199" s="321"/>
      <c r="O199" s="321"/>
      <c r="P199" s="440"/>
    </row>
    <row r="200" spans="9:16">
      <c r="I200" s="321"/>
      <c r="J200" s="321"/>
      <c r="K200" s="321"/>
      <c r="L200" s="321"/>
      <c r="M200" s="321"/>
      <c r="N200" s="321"/>
      <c r="O200" s="321"/>
      <c r="P200" s="440"/>
    </row>
    <row r="201" spans="9:16">
      <c r="I201" s="321"/>
      <c r="J201" s="321"/>
      <c r="K201" s="321"/>
      <c r="L201" s="321"/>
      <c r="M201" s="321"/>
      <c r="N201" s="321"/>
      <c r="O201" s="321"/>
      <c r="P201" s="440"/>
    </row>
    <row r="202" spans="9:16">
      <c r="I202" s="321"/>
      <c r="J202" s="321"/>
      <c r="K202" s="321"/>
      <c r="L202" s="321"/>
      <c r="M202" s="321"/>
      <c r="N202" s="321"/>
      <c r="O202" s="321"/>
      <c r="P202" s="440"/>
    </row>
    <row r="203" spans="9:16">
      <c r="I203" s="321"/>
      <c r="J203" s="321"/>
      <c r="K203" s="321"/>
      <c r="L203" s="321"/>
      <c r="M203" s="321"/>
      <c r="N203" s="321"/>
      <c r="O203" s="321"/>
      <c r="P203" s="440"/>
    </row>
    <row r="204" spans="9:16">
      <c r="I204" s="321"/>
      <c r="J204" s="321"/>
      <c r="K204" s="321"/>
      <c r="L204" s="321"/>
      <c r="M204" s="321"/>
      <c r="N204" s="321"/>
      <c r="O204" s="321"/>
      <c r="P204" s="440"/>
    </row>
    <row r="205" spans="9:16">
      <c r="I205" s="321"/>
      <c r="J205" s="321"/>
      <c r="K205" s="321"/>
      <c r="L205" s="321"/>
      <c r="M205" s="321"/>
      <c r="N205" s="321"/>
      <c r="O205" s="321"/>
      <c r="P205" s="440"/>
    </row>
    <row r="206" spans="9:16">
      <c r="I206" s="321"/>
      <c r="J206" s="321"/>
      <c r="K206" s="321"/>
      <c r="L206" s="321"/>
      <c r="M206" s="321"/>
      <c r="N206" s="321"/>
      <c r="O206" s="321"/>
      <c r="P206" s="440"/>
    </row>
    <row r="207" spans="9:16">
      <c r="I207" s="321"/>
      <c r="J207" s="321"/>
      <c r="K207" s="321"/>
      <c r="L207" s="321"/>
      <c r="M207" s="321"/>
      <c r="N207" s="321"/>
      <c r="O207" s="321"/>
      <c r="P207" s="440"/>
    </row>
    <row r="208" spans="9:16">
      <c r="I208" s="321"/>
      <c r="J208" s="321"/>
      <c r="K208" s="321"/>
      <c r="L208" s="321"/>
      <c r="M208" s="321"/>
      <c r="N208" s="321"/>
      <c r="O208" s="321"/>
      <c r="P208" s="440"/>
    </row>
    <row r="209" spans="9:16">
      <c r="I209" s="321"/>
      <c r="J209" s="321"/>
      <c r="K209" s="321"/>
      <c r="L209" s="321"/>
      <c r="M209" s="321"/>
      <c r="N209" s="321"/>
      <c r="O209" s="321"/>
      <c r="P209" s="440"/>
    </row>
    <row r="210" spans="9:16">
      <c r="I210" s="321"/>
      <c r="J210" s="321"/>
      <c r="K210" s="321"/>
      <c r="L210" s="321"/>
      <c r="M210" s="321"/>
      <c r="N210" s="321"/>
      <c r="O210" s="321"/>
      <c r="P210" s="440"/>
    </row>
    <row r="211" spans="9:16">
      <c r="I211" s="321"/>
      <c r="J211" s="321"/>
      <c r="K211" s="321"/>
      <c r="L211" s="321"/>
      <c r="M211" s="321"/>
      <c r="N211" s="321"/>
      <c r="O211" s="321"/>
      <c r="P211" s="440"/>
    </row>
    <row r="212" spans="9:16">
      <c r="I212" s="321"/>
      <c r="J212" s="321"/>
      <c r="K212" s="321"/>
      <c r="L212" s="321"/>
      <c r="M212" s="321"/>
      <c r="N212" s="321"/>
      <c r="O212" s="321"/>
      <c r="P212" s="440"/>
    </row>
    <row r="213" spans="9:16">
      <c r="I213" s="321"/>
      <c r="J213" s="321"/>
      <c r="K213" s="321"/>
      <c r="L213" s="321"/>
      <c r="M213" s="321"/>
      <c r="N213" s="321"/>
      <c r="O213" s="321"/>
      <c r="P213" s="440"/>
    </row>
    <row r="214" spans="9:16">
      <c r="I214" s="321"/>
      <c r="J214" s="321"/>
      <c r="K214" s="321"/>
      <c r="L214" s="321"/>
      <c r="M214" s="321"/>
      <c r="N214" s="321"/>
      <c r="O214" s="321"/>
      <c r="P214" s="440"/>
    </row>
    <row r="215" spans="9:16">
      <c r="I215" s="321"/>
      <c r="J215" s="321"/>
      <c r="K215" s="321"/>
      <c r="L215" s="321"/>
      <c r="M215" s="321"/>
      <c r="N215" s="321"/>
      <c r="O215" s="321"/>
      <c r="P215" s="440"/>
    </row>
    <row r="216" spans="9:16">
      <c r="I216" s="321"/>
      <c r="J216" s="321"/>
      <c r="K216" s="321"/>
      <c r="L216" s="321"/>
      <c r="M216" s="321"/>
      <c r="N216" s="321"/>
      <c r="O216" s="321"/>
      <c r="P216" s="440"/>
    </row>
    <row r="217" spans="9:16">
      <c r="I217" s="321"/>
      <c r="J217" s="321"/>
      <c r="K217" s="321"/>
      <c r="L217" s="321"/>
      <c r="M217" s="321"/>
      <c r="N217" s="321"/>
      <c r="O217" s="321"/>
      <c r="P217" s="440"/>
    </row>
    <row r="218" spans="9:16">
      <c r="I218" s="321"/>
      <c r="J218" s="321"/>
      <c r="K218" s="321"/>
      <c r="L218" s="321"/>
      <c r="M218" s="321"/>
      <c r="N218" s="321"/>
      <c r="O218" s="321"/>
      <c r="P218" s="440"/>
    </row>
    <row r="219" spans="9:16">
      <c r="I219" s="321"/>
      <c r="J219" s="321"/>
      <c r="K219" s="321"/>
      <c r="L219" s="321"/>
      <c r="M219" s="321"/>
      <c r="N219" s="321"/>
      <c r="O219" s="321"/>
      <c r="P219" s="440"/>
    </row>
    <row r="220" spans="9:16">
      <c r="I220" s="321"/>
      <c r="J220" s="321"/>
      <c r="K220" s="321"/>
      <c r="L220" s="321"/>
      <c r="M220" s="321"/>
      <c r="N220" s="321"/>
      <c r="O220" s="321"/>
      <c r="P220" s="440"/>
    </row>
    <row r="221" spans="9:16">
      <c r="I221" s="321"/>
      <c r="J221" s="321"/>
      <c r="K221" s="321"/>
      <c r="L221" s="321"/>
      <c r="M221" s="321"/>
      <c r="N221" s="321"/>
      <c r="O221" s="321"/>
      <c r="P221" s="440"/>
    </row>
    <row r="222" spans="9:16">
      <c r="I222" s="321"/>
      <c r="J222" s="321"/>
      <c r="K222" s="321"/>
      <c r="L222" s="321"/>
      <c r="M222" s="321"/>
      <c r="N222" s="321"/>
      <c r="O222" s="321"/>
      <c r="P222" s="440"/>
    </row>
    <row r="223" spans="9:16">
      <c r="I223" s="321"/>
      <c r="J223" s="321"/>
      <c r="K223" s="321"/>
      <c r="L223" s="321"/>
      <c r="M223" s="321"/>
      <c r="N223" s="321"/>
      <c r="O223" s="321"/>
      <c r="P223" s="440"/>
    </row>
    <row r="224" spans="9:16">
      <c r="I224" s="321"/>
      <c r="J224" s="321"/>
      <c r="K224" s="321"/>
      <c r="L224" s="321"/>
      <c r="M224" s="321"/>
      <c r="N224" s="321"/>
      <c r="O224" s="321"/>
      <c r="P224" s="440"/>
    </row>
    <row r="225" spans="9:16">
      <c r="I225" s="321"/>
      <c r="J225" s="321"/>
      <c r="K225" s="321"/>
      <c r="L225" s="321"/>
      <c r="M225" s="321"/>
      <c r="N225" s="321"/>
      <c r="O225" s="321"/>
      <c r="P225" s="440"/>
    </row>
    <row r="226" spans="9:16">
      <c r="I226" s="321"/>
      <c r="J226" s="321"/>
      <c r="K226" s="321"/>
      <c r="L226" s="321"/>
      <c r="M226" s="321"/>
      <c r="N226" s="321"/>
      <c r="O226" s="321"/>
      <c r="P226" s="440"/>
    </row>
    <row r="227" spans="9:16">
      <c r="I227" s="321"/>
      <c r="J227" s="321"/>
      <c r="K227" s="321"/>
      <c r="L227" s="321"/>
      <c r="M227" s="321"/>
      <c r="N227" s="321"/>
      <c r="O227" s="321"/>
      <c r="P227" s="440"/>
    </row>
    <row r="228" spans="9:16">
      <c r="I228" s="321"/>
      <c r="J228" s="321"/>
      <c r="K228" s="321"/>
      <c r="L228" s="321"/>
      <c r="M228" s="321"/>
      <c r="N228" s="321"/>
      <c r="O228" s="321"/>
      <c r="P228" s="440"/>
    </row>
    <row r="229" spans="9:16">
      <c r="I229" s="321"/>
      <c r="J229" s="321"/>
      <c r="K229" s="321"/>
      <c r="L229" s="321"/>
      <c r="M229" s="321"/>
      <c r="N229" s="321"/>
      <c r="O229" s="321"/>
      <c r="P229" s="440"/>
    </row>
    <row r="230" spans="9:16">
      <c r="I230" s="321"/>
      <c r="J230" s="321"/>
      <c r="K230" s="321"/>
      <c r="L230" s="321"/>
      <c r="M230" s="321"/>
      <c r="N230" s="321"/>
      <c r="O230" s="321"/>
      <c r="P230" s="440"/>
    </row>
    <row r="231" spans="9:16">
      <c r="I231" s="321"/>
      <c r="J231" s="321"/>
      <c r="K231" s="321"/>
      <c r="L231" s="321"/>
      <c r="M231" s="321"/>
      <c r="N231" s="321"/>
      <c r="O231" s="321"/>
      <c r="P231" s="440"/>
    </row>
    <row r="232" spans="9:16">
      <c r="I232" s="321"/>
      <c r="J232" s="321"/>
      <c r="K232" s="321"/>
      <c r="L232" s="321"/>
      <c r="M232" s="321"/>
      <c r="N232" s="321"/>
      <c r="O232" s="321"/>
      <c r="P232" s="440"/>
    </row>
    <row r="233" spans="9:16">
      <c r="I233" s="321"/>
      <c r="J233" s="321"/>
      <c r="K233" s="321"/>
      <c r="L233" s="321"/>
      <c r="M233" s="321"/>
      <c r="N233" s="321"/>
      <c r="O233" s="321"/>
      <c r="P233" s="440"/>
    </row>
    <row r="234" spans="9:16">
      <c r="I234" s="321"/>
      <c r="J234" s="321"/>
      <c r="K234" s="321"/>
      <c r="L234" s="321"/>
      <c r="M234" s="321"/>
      <c r="N234" s="321"/>
      <c r="O234" s="321"/>
      <c r="P234" s="440"/>
    </row>
    <row r="235" spans="9:16">
      <c r="I235" s="321"/>
      <c r="J235" s="321"/>
      <c r="K235" s="321"/>
      <c r="L235" s="321"/>
      <c r="M235" s="321"/>
      <c r="N235" s="321"/>
      <c r="O235" s="321"/>
      <c r="P235" s="440"/>
    </row>
    <row r="236" spans="9:16">
      <c r="I236" s="321"/>
      <c r="J236" s="321"/>
      <c r="K236" s="321"/>
      <c r="L236" s="321"/>
      <c r="M236" s="321"/>
      <c r="N236" s="321"/>
      <c r="O236" s="321"/>
      <c r="P236" s="440"/>
    </row>
    <row r="237" spans="9:16">
      <c r="I237" s="321"/>
      <c r="J237" s="321"/>
      <c r="K237" s="321"/>
      <c r="L237" s="321"/>
      <c r="M237" s="321"/>
      <c r="N237" s="321"/>
      <c r="O237" s="321"/>
      <c r="P237" s="440"/>
    </row>
    <row r="238" spans="9:16">
      <c r="I238" s="321"/>
      <c r="J238" s="321"/>
      <c r="K238" s="321"/>
      <c r="L238" s="321"/>
      <c r="M238" s="321"/>
      <c r="N238" s="321"/>
      <c r="O238" s="321"/>
      <c r="P238" s="440"/>
    </row>
    <row r="239" spans="9:16">
      <c r="I239" s="321"/>
      <c r="J239" s="321"/>
      <c r="K239" s="321"/>
      <c r="L239" s="321"/>
      <c r="M239" s="321"/>
      <c r="N239" s="321"/>
      <c r="O239" s="321"/>
      <c r="P239" s="440"/>
    </row>
    <row r="240" spans="9:16">
      <c r="I240" s="321"/>
      <c r="J240" s="321"/>
      <c r="K240" s="321"/>
      <c r="L240" s="321"/>
      <c r="M240" s="321"/>
      <c r="N240" s="321"/>
      <c r="O240" s="321"/>
      <c r="P240" s="440"/>
    </row>
    <row r="241" spans="9:16">
      <c r="I241" s="321"/>
      <c r="J241" s="321"/>
      <c r="K241" s="321"/>
      <c r="L241" s="321"/>
      <c r="M241" s="321"/>
      <c r="N241" s="321"/>
      <c r="O241" s="321"/>
      <c r="P241" s="440"/>
    </row>
    <row r="242" spans="9:16">
      <c r="I242" s="321"/>
      <c r="J242" s="321"/>
      <c r="K242" s="321"/>
      <c r="L242" s="321"/>
      <c r="M242" s="321"/>
      <c r="N242" s="321"/>
      <c r="O242" s="321"/>
      <c r="P242" s="440"/>
    </row>
    <row r="243" spans="9:16">
      <c r="I243" s="321"/>
      <c r="J243" s="321"/>
      <c r="K243" s="321"/>
      <c r="L243" s="321"/>
      <c r="M243" s="321"/>
      <c r="N243" s="321"/>
      <c r="O243" s="321"/>
      <c r="P243" s="440"/>
    </row>
    <row r="244" spans="9:16">
      <c r="I244" s="321"/>
      <c r="J244" s="321"/>
      <c r="K244" s="321"/>
      <c r="L244" s="321"/>
      <c r="M244" s="321"/>
      <c r="N244" s="321"/>
      <c r="O244" s="321"/>
      <c r="P244" s="440"/>
    </row>
    <row r="245" spans="9:16">
      <c r="I245" s="321"/>
      <c r="J245" s="321"/>
      <c r="K245" s="321"/>
      <c r="L245" s="321"/>
      <c r="M245" s="321"/>
      <c r="N245" s="321"/>
      <c r="O245" s="321"/>
      <c r="P245" s="440"/>
    </row>
    <row r="246" spans="9:16">
      <c r="I246" s="321"/>
      <c r="J246" s="321"/>
      <c r="K246" s="321"/>
      <c r="L246" s="321"/>
      <c r="M246" s="321"/>
      <c r="N246" s="321"/>
      <c r="O246" s="321"/>
      <c r="P246" s="440"/>
    </row>
    <row r="247" spans="9:16">
      <c r="I247" s="321"/>
      <c r="J247" s="321"/>
      <c r="K247" s="321"/>
      <c r="L247" s="321"/>
      <c r="M247" s="321"/>
      <c r="N247" s="321"/>
      <c r="O247" s="321"/>
      <c r="P247" s="440"/>
    </row>
    <row r="248" spans="9:16">
      <c r="I248" s="321"/>
      <c r="J248" s="321"/>
      <c r="K248" s="321"/>
      <c r="L248" s="321"/>
      <c r="M248" s="321"/>
      <c r="N248" s="321"/>
      <c r="O248" s="321"/>
      <c r="P248" s="440"/>
    </row>
    <row r="249" spans="9:16">
      <c r="I249" s="321"/>
      <c r="J249" s="321"/>
      <c r="K249" s="321"/>
      <c r="L249" s="321"/>
      <c r="M249" s="321"/>
      <c r="N249" s="321"/>
      <c r="O249" s="321"/>
      <c r="P249" s="440"/>
    </row>
    <row r="250" spans="9:16">
      <c r="I250" s="321"/>
      <c r="J250" s="321"/>
      <c r="K250" s="321"/>
      <c r="L250" s="321"/>
      <c r="M250" s="321"/>
      <c r="N250" s="321"/>
      <c r="O250" s="321"/>
      <c r="P250" s="440"/>
    </row>
    <row r="251" spans="9:16">
      <c r="I251" s="321"/>
      <c r="J251" s="321"/>
      <c r="K251" s="321"/>
      <c r="L251" s="321"/>
      <c r="M251" s="321"/>
      <c r="N251" s="321"/>
      <c r="O251" s="321"/>
      <c r="P251" s="440"/>
    </row>
    <row r="252" spans="9:16">
      <c r="I252" s="321"/>
      <c r="J252" s="321"/>
      <c r="K252" s="321"/>
      <c r="L252" s="321"/>
      <c r="M252" s="321"/>
      <c r="N252" s="321"/>
      <c r="O252" s="321"/>
      <c r="P252" s="440"/>
    </row>
    <row r="253" spans="9:16">
      <c r="I253" s="321"/>
      <c r="J253" s="321"/>
      <c r="K253" s="321"/>
      <c r="L253" s="321"/>
      <c r="M253" s="321"/>
      <c r="N253" s="321"/>
      <c r="O253" s="321"/>
      <c r="P253" s="440"/>
    </row>
    <row r="254" spans="9:16">
      <c r="I254" s="321"/>
      <c r="J254" s="321"/>
      <c r="K254" s="321"/>
      <c r="L254" s="321"/>
      <c r="M254" s="321"/>
      <c r="N254" s="321"/>
      <c r="O254" s="321"/>
      <c r="P254" s="440"/>
    </row>
    <row r="255" spans="9:16">
      <c r="I255" s="321"/>
      <c r="J255" s="321"/>
      <c r="K255" s="321"/>
      <c r="L255" s="321"/>
      <c r="M255" s="321"/>
      <c r="N255" s="321"/>
      <c r="O255" s="321"/>
      <c r="P255" s="440"/>
    </row>
    <row r="256" spans="9:16">
      <c r="I256" s="321"/>
      <c r="J256" s="321"/>
      <c r="K256" s="321"/>
      <c r="L256" s="321"/>
      <c r="M256" s="321"/>
      <c r="N256" s="321"/>
      <c r="O256" s="321"/>
      <c r="P256" s="440"/>
    </row>
    <row r="257" spans="9:16">
      <c r="I257" s="321"/>
      <c r="J257" s="321"/>
      <c r="K257" s="321"/>
      <c r="L257" s="321"/>
      <c r="M257" s="321"/>
      <c r="N257" s="321"/>
      <c r="O257" s="321"/>
      <c r="P257" s="440"/>
    </row>
    <row r="258" spans="9:16">
      <c r="I258" s="321"/>
      <c r="J258" s="321"/>
      <c r="K258" s="321"/>
      <c r="L258" s="321"/>
      <c r="M258" s="321"/>
      <c r="N258" s="321"/>
      <c r="O258" s="321"/>
      <c r="P258" s="440"/>
    </row>
    <row r="259" spans="9:16">
      <c r="I259" s="321"/>
      <c r="J259" s="321"/>
      <c r="K259" s="321"/>
      <c r="L259" s="321"/>
      <c r="M259" s="321"/>
      <c r="N259" s="321"/>
      <c r="O259" s="321"/>
      <c r="P259" s="440"/>
    </row>
    <row r="260" spans="9:16">
      <c r="I260" s="321"/>
      <c r="J260" s="321"/>
      <c r="K260" s="321"/>
      <c r="L260" s="321"/>
      <c r="M260" s="321"/>
      <c r="N260" s="321"/>
      <c r="O260" s="321"/>
      <c r="P260" s="440"/>
    </row>
    <row r="261" spans="9:16">
      <c r="K261" s="321"/>
    </row>
  </sheetData>
  <sheetProtection password="81B0" sheet="1" objects="1" scenarios="1"/>
  <mergeCells count="41">
    <mergeCell ref="AA23:AA24"/>
    <mergeCell ref="X23:X24"/>
    <mergeCell ref="Y23:Y24"/>
    <mergeCell ref="J64:K64"/>
    <mergeCell ref="J33:K33"/>
    <mergeCell ref="U23:U24"/>
    <mergeCell ref="V23:V24"/>
    <mergeCell ref="Z23:Z24"/>
    <mergeCell ref="S23:S24"/>
    <mergeCell ref="T23:T24"/>
    <mergeCell ref="J30:K30"/>
    <mergeCell ref="I14:K14"/>
    <mergeCell ref="I16:K16"/>
    <mergeCell ref="I19:K19"/>
    <mergeCell ref="J39:K39"/>
    <mergeCell ref="J74:K74"/>
    <mergeCell ref="J45:K45"/>
    <mergeCell ref="J77:K77"/>
    <mergeCell ref="J68:K68"/>
    <mergeCell ref="J46:K46"/>
    <mergeCell ref="J81:K81"/>
    <mergeCell ref="J78:K78"/>
    <mergeCell ref="J79:K79"/>
    <mergeCell ref="J80:K80"/>
    <mergeCell ref="J138:K138"/>
    <mergeCell ref="J95:K95"/>
    <mergeCell ref="J96:K96"/>
    <mergeCell ref="J115:K115"/>
    <mergeCell ref="J109:K109"/>
    <mergeCell ref="J105:K105"/>
    <mergeCell ref="J97:K97"/>
    <mergeCell ref="J98:K98"/>
    <mergeCell ref="J128:K128"/>
    <mergeCell ref="J133:K133"/>
    <mergeCell ref="J88:K88"/>
    <mergeCell ref="J127:K127"/>
    <mergeCell ref="J111:K111"/>
    <mergeCell ref="J110:K110"/>
    <mergeCell ref="J112:K112"/>
    <mergeCell ref="J124:K124"/>
    <mergeCell ref="J116:K116"/>
  </mergeCells>
  <phoneticPr fontId="4" type="noConversion"/>
  <conditionalFormatting sqref="V30:V63 AA30:AA63 AA68:AA141 V68:V141">
    <cfRule type="cellIs" dxfId="3" priority="5" stopIfTrue="1" operator="lessThan">
      <formula>0</formula>
    </cfRule>
  </conditionalFormatting>
  <conditionalFormatting sqref="V28 AA28">
    <cfRule type="cellIs" dxfId="2" priority="4" stopIfTrue="1" operator="lessThan">
      <formula>0</formula>
    </cfRule>
  </conditionalFormatting>
  <conditionalFormatting sqref="AA64:AA67 V64 V66:V67">
    <cfRule type="cellIs" dxfId="1" priority="2" stopIfTrue="1" operator="lessThan">
      <formula>0</formula>
    </cfRule>
  </conditionalFormatting>
  <conditionalFormatting sqref="V65">
    <cfRule type="cellIs" dxfId="0" priority="1" stopIfTrue="1" operator="lessThan">
      <formula>0</formula>
    </cfRule>
  </conditionalFormatting>
  <dataValidations count="4">
    <dataValidation type="whole" operator="lessThan" allowBlank="1" showInputMessage="1" showErrorMessage="1" error="Въведете отрицателно число!!!" sqref="X136:AD136 S136:V136">
      <formula1>0</formula1>
    </dataValidation>
    <dataValidation type="whole" errorStyle="information" operator="lessThan" allowBlank="1" showInputMessage="1" showErrorMessage="1" error="Въвежда се отрицателно число !" sqref="AB85:AC85 AB73 X85:Z85 X73:Y73 S85:U85 S73:T73">
      <formula1>0</formula1>
    </dataValidation>
    <dataValidation type="whole" operator="lessThan" allowBlank="1" showInputMessage="1" showErrorMessage="1" error="Въвежда се цяло число!" sqref="L75:O80 L65:O67 L47:O63 L31:O32 L138:O138 L134:O136 L129:O132 L125:O127 L117:O123 L113:O115 L106:O111 L99:O104 L89:O97 L82:O87 L69:O73 L40:O45 L34:O38">
      <formula1>999999999999999000</formula1>
    </dataValidation>
    <dataValidation allowBlank="1" showInputMessage="1" showErrorMessage="1" prompt="Въведете код на група !" sqref="J26"/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IV703"/>
  <sheetViews>
    <sheetView topLeftCell="D681" workbookViewId="0">
      <selection activeCell="C681" sqref="A1:C65536"/>
    </sheetView>
  </sheetViews>
  <sheetFormatPr defaultColWidth="9.109375" defaultRowHeight="13.8"/>
  <cols>
    <col min="1" max="1" width="9.109375" style="447" hidden="1" customWidth="1"/>
    <col min="2" max="2" width="125.33203125" style="450" hidden="1" customWidth="1"/>
    <col min="3" max="3" width="22.44140625" style="447" hidden="1" customWidth="1"/>
    <col min="4" max="4" width="9.109375" style="447"/>
    <col min="5" max="5" width="9.44140625" style="447" bestFit="1" customWidth="1"/>
    <col min="6" max="16384" width="9.109375" style="447"/>
  </cols>
  <sheetData>
    <row r="1" spans="1:4">
      <c r="A1" s="487" t="s">
        <v>698</v>
      </c>
      <c r="B1" s="488" t="s">
        <v>705</v>
      </c>
      <c r="C1" s="487"/>
    </row>
    <row r="2" spans="1:4" ht="31.5" customHeight="1">
      <c r="A2" s="587">
        <v>0</v>
      </c>
      <c r="B2" s="588" t="s">
        <v>1543</v>
      </c>
      <c r="C2" s="589" t="s">
        <v>1544</v>
      </c>
    </row>
    <row r="3" spans="1:4" ht="35.25" customHeight="1">
      <c r="A3" s="587">
        <v>17</v>
      </c>
      <c r="B3" s="590" t="s">
        <v>712</v>
      </c>
      <c r="C3" s="589" t="s">
        <v>1552</v>
      </c>
      <c r="D3" s="448"/>
    </row>
    <row r="4" spans="1:4" ht="35.25" customHeight="1">
      <c r="A4" s="587">
        <v>33</v>
      </c>
      <c r="B4" s="590" t="s">
        <v>1553</v>
      </c>
      <c r="C4" s="589" t="s">
        <v>1544</v>
      </c>
    </row>
    <row r="5" spans="1:4" ht="31.2">
      <c r="A5" s="587">
        <v>42</v>
      </c>
      <c r="B5" s="590" t="s">
        <v>711</v>
      </c>
      <c r="C5" s="589" t="s">
        <v>1552</v>
      </c>
    </row>
    <row r="6" spans="1:4" ht="31.2">
      <c r="A6" s="587">
        <v>96</v>
      </c>
      <c r="B6" s="590" t="s">
        <v>709</v>
      </c>
      <c r="C6" s="589" t="s">
        <v>1552</v>
      </c>
      <c r="D6" s="448"/>
    </row>
    <row r="7" spans="1:4" ht="31.2">
      <c r="A7" s="587">
        <v>97</v>
      </c>
      <c r="B7" s="590" t="s">
        <v>708</v>
      </c>
      <c r="C7" s="589" t="s">
        <v>1552</v>
      </c>
      <c r="D7" s="449"/>
    </row>
    <row r="8" spans="1:4" ht="31.2">
      <c r="A8" s="587">
        <v>98</v>
      </c>
      <c r="B8" s="590" t="s">
        <v>710</v>
      </c>
      <c r="C8" s="589" t="s">
        <v>1552</v>
      </c>
      <c r="D8" s="449"/>
    </row>
    <row r="9" spans="1:4" ht="15.6">
      <c r="A9" s="448"/>
      <c r="B9" s="448"/>
      <c r="C9" s="446"/>
      <c r="D9" s="449"/>
    </row>
    <row r="10" spans="1:4">
      <c r="A10" s="487" t="s">
        <v>698</v>
      </c>
      <c r="B10" s="488" t="s">
        <v>704</v>
      </c>
      <c r="C10" s="487"/>
    </row>
    <row r="11" spans="1:4">
      <c r="A11" s="566"/>
      <c r="B11" s="567" t="s">
        <v>1554</v>
      </c>
      <c r="C11" s="566"/>
    </row>
    <row r="12" spans="1:4" ht="15.6">
      <c r="A12" s="568">
        <v>1101</v>
      </c>
      <c r="B12" s="569" t="s">
        <v>1555</v>
      </c>
      <c r="C12" s="568">
        <v>1101</v>
      </c>
    </row>
    <row r="13" spans="1:4" ht="15.6">
      <c r="A13" s="568">
        <v>1103</v>
      </c>
      <c r="B13" s="570" t="s">
        <v>1556</v>
      </c>
      <c r="C13" s="568">
        <v>1103</v>
      </c>
    </row>
    <row r="14" spans="1:4" ht="15.6">
      <c r="A14" s="568">
        <v>1104</v>
      </c>
      <c r="B14" s="571" t="s">
        <v>1557</v>
      </c>
      <c r="C14" s="568">
        <v>1104</v>
      </c>
    </row>
    <row r="15" spans="1:4" ht="15.6">
      <c r="A15" s="568">
        <v>1105</v>
      </c>
      <c r="B15" s="571" t="s">
        <v>1558</v>
      </c>
      <c r="C15" s="568">
        <v>1105</v>
      </c>
    </row>
    <row r="16" spans="1:4" ht="15.6">
      <c r="A16" s="568">
        <v>1106</v>
      </c>
      <c r="B16" s="571" t="s">
        <v>1559</v>
      </c>
      <c r="C16" s="568">
        <v>1106</v>
      </c>
    </row>
    <row r="17" spans="1:3" ht="15.6">
      <c r="A17" s="568">
        <v>1107</v>
      </c>
      <c r="B17" s="571" t="s">
        <v>1560</v>
      </c>
      <c r="C17" s="568">
        <v>1107</v>
      </c>
    </row>
    <row r="18" spans="1:3" ht="15.6">
      <c r="A18" s="568">
        <v>1108</v>
      </c>
      <c r="B18" s="571" t="s">
        <v>1561</v>
      </c>
      <c r="C18" s="568">
        <v>1108</v>
      </c>
    </row>
    <row r="19" spans="1:3" ht="15.6">
      <c r="A19" s="568">
        <v>1111</v>
      </c>
      <c r="B19" s="572" t="s">
        <v>1562</v>
      </c>
      <c r="C19" s="568">
        <v>1111</v>
      </c>
    </row>
    <row r="20" spans="1:3" ht="15.6">
      <c r="A20" s="568">
        <v>1115</v>
      </c>
      <c r="B20" s="572" t="s">
        <v>1563</v>
      </c>
      <c r="C20" s="568">
        <v>1115</v>
      </c>
    </row>
    <row r="21" spans="1:3" ht="15.6">
      <c r="A21" s="568">
        <v>1116</v>
      </c>
      <c r="B21" s="572" t="s">
        <v>1564</v>
      </c>
      <c r="C21" s="568">
        <v>1116</v>
      </c>
    </row>
    <row r="22" spans="1:3" ht="15.6">
      <c r="A22" s="568">
        <v>1117</v>
      </c>
      <c r="B22" s="572" t="s">
        <v>1565</v>
      </c>
      <c r="C22" s="568">
        <v>1117</v>
      </c>
    </row>
    <row r="23" spans="1:3" ht="15.6">
      <c r="A23" s="568">
        <v>1121</v>
      </c>
      <c r="B23" s="571" t="s">
        <v>1566</v>
      </c>
      <c r="C23" s="568">
        <v>1121</v>
      </c>
    </row>
    <row r="24" spans="1:3" ht="15.6">
      <c r="A24" s="568">
        <v>1122</v>
      </c>
      <c r="B24" s="571" t="s">
        <v>1567</v>
      </c>
      <c r="C24" s="568">
        <v>1122</v>
      </c>
    </row>
    <row r="25" spans="1:3" ht="15.6">
      <c r="A25" s="568">
        <v>1123</v>
      </c>
      <c r="B25" s="571" t="s">
        <v>1568</v>
      </c>
      <c r="C25" s="568">
        <v>1123</v>
      </c>
    </row>
    <row r="26" spans="1:3" ht="15.6">
      <c r="A26" s="568">
        <v>1125</v>
      </c>
      <c r="B26" s="573" t="s">
        <v>1569</v>
      </c>
      <c r="C26" s="568">
        <v>1125</v>
      </c>
    </row>
    <row r="27" spans="1:3" ht="15.6">
      <c r="A27" s="568">
        <v>1128</v>
      </c>
      <c r="B27" s="571" t="s">
        <v>1570</v>
      </c>
      <c r="C27" s="568">
        <v>1128</v>
      </c>
    </row>
    <row r="28" spans="1:3" ht="15.6">
      <c r="A28" s="568">
        <v>1139</v>
      </c>
      <c r="B28" s="574" t="s">
        <v>1571</v>
      </c>
      <c r="C28" s="568">
        <v>1139</v>
      </c>
    </row>
    <row r="29" spans="1:3" ht="15.6">
      <c r="A29" s="568">
        <v>1141</v>
      </c>
      <c r="B29" s="572" t="s">
        <v>1572</v>
      </c>
      <c r="C29" s="568">
        <v>1141</v>
      </c>
    </row>
    <row r="30" spans="1:3" ht="15.6">
      <c r="A30" s="568">
        <v>1142</v>
      </c>
      <c r="B30" s="571" t="s">
        <v>1573</v>
      </c>
      <c r="C30" s="568">
        <v>1142</v>
      </c>
    </row>
    <row r="31" spans="1:3" ht="15.6">
      <c r="A31" s="568">
        <v>1143</v>
      </c>
      <c r="B31" s="572" t="s">
        <v>1574</v>
      </c>
      <c r="C31" s="568">
        <v>1143</v>
      </c>
    </row>
    <row r="32" spans="1:3" ht="15.6">
      <c r="A32" s="568">
        <v>1144</v>
      </c>
      <c r="B32" s="572" t="s">
        <v>1575</v>
      </c>
      <c r="C32" s="568">
        <v>1144</v>
      </c>
    </row>
    <row r="33" spans="1:3" ht="15.6">
      <c r="A33" s="568">
        <v>1145</v>
      </c>
      <c r="B33" s="571" t="s">
        <v>1576</v>
      </c>
      <c r="C33" s="568">
        <v>1145</v>
      </c>
    </row>
    <row r="34" spans="1:3" ht="15.6">
      <c r="A34" s="568">
        <v>1146</v>
      </c>
      <c r="B34" s="572" t="s">
        <v>1577</v>
      </c>
      <c r="C34" s="568">
        <v>1146</v>
      </c>
    </row>
    <row r="35" spans="1:3" ht="15.6">
      <c r="A35" s="568">
        <v>1147</v>
      </c>
      <c r="B35" s="572" t="s">
        <v>1578</v>
      </c>
      <c r="C35" s="568">
        <v>1147</v>
      </c>
    </row>
    <row r="36" spans="1:3" ht="15.6">
      <c r="A36" s="568">
        <v>1148</v>
      </c>
      <c r="B36" s="572" t="s">
        <v>1579</v>
      </c>
      <c r="C36" s="568">
        <v>1148</v>
      </c>
    </row>
    <row r="37" spans="1:3" ht="15.6">
      <c r="A37" s="568">
        <v>1149</v>
      </c>
      <c r="B37" s="572" t="s">
        <v>1580</v>
      </c>
      <c r="C37" s="568">
        <v>1149</v>
      </c>
    </row>
    <row r="38" spans="1:3" ht="15.6">
      <c r="A38" s="568">
        <v>1151</v>
      </c>
      <c r="B38" s="572" t="s">
        <v>1581</v>
      </c>
      <c r="C38" s="568">
        <v>1151</v>
      </c>
    </row>
    <row r="39" spans="1:3" ht="15.6">
      <c r="A39" s="568">
        <v>1158</v>
      </c>
      <c r="B39" s="571" t="s">
        <v>1582</v>
      </c>
      <c r="C39" s="568">
        <v>1158</v>
      </c>
    </row>
    <row r="40" spans="1:3" ht="15.6">
      <c r="A40" s="568">
        <v>1161</v>
      </c>
      <c r="B40" s="571" t="s">
        <v>1583</v>
      </c>
      <c r="C40" s="568">
        <v>1161</v>
      </c>
    </row>
    <row r="41" spans="1:3" ht="15.6">
      <c r="A41" s="568">
        <v>1162</v>
      </c>
      <c r="B41" s="571" t="s">
        <v>1584</v>
      </c>
      <c r="C41" s="568">
        <v>1162</v>
      </c>
    </row>
    <row r="42" spans="1:3" ht="15.6">
      <c r="A42" s="568">
        <v>1163</v>
      </c>
      <c r="B42" s="571" t="s">
        <v>1585</v>
      </c>
      <c r="C42" s="568">
        <v>1163</v>
      </c>
    </row>
    <row r="43" spans="1:3" ht="15.6">
      <c r="A43" s="568">
        <v>1168</v>
      </c>
      <c r="B43" s="571" t="s">
        <v>1586</v>
      </c>
      <c r="C43" s="568">
        <v>1168</v>
      </c>
    </row>
    <row r="44" spans="1:3" ht="15.6">
      <c r="A44" s="568">
        <v>1179</v>
      </c>
      <c r="B44" s="572" t="s">
        <v>1587</v>
      </c>
      <c r="C44" s="568">
        <v>1179</v>
      </c>
    </row>
    <row r="45" spans="1:3" ht="15.6">
      <c r="A45" s="568">
        <v>2201</v>
      </c>
      <c r="B45" s="572" t="s">
        <v>1588</v>
      </c>
      <c r="C45" s="568">
        <v>2201</v>
      </c>
    </row>
    <row r="46" spans="1:3" ht="15.6">
      <c r="A46" s="568">
        <v>2205</v>
      </c>
      <c r="B46" s="571" t="s">
        <v>1589</v>
      </c>
      <c r="C46" s="568">
        <v>2205</v>
      </c>
    </row>
    <row r="47" spans="1:3" ht="15.6">
      <c r="A47" s="568">
        <v>2206</v>
      </c>
      <c r="B47" s="574" t="s">
        <v>1590</v>
      </c>
      <c r="C47" s="568">
        <v>2206</v>
      </c>
    </row>
    <row r="48" spans="1:3" ht="15.6">
      <c r="A48" s="568">
        <v>2215</v>
      </c>
      <c r="B48" s="571" t="s">
        <v>1591</v>
      </c>
      <c r="C48" s="568">
        <v>2215</v>
      </c>
    </row>
    <row r="49" spans="1:3" ht="15.6">
      <c r="A49" s="568">
        <v>2218</v>
      </c>
      <c r="B49" s="571" t="s">
        <v>1592</v>
      </c>
      <c r="C49" s="568">
        <v>2218</v>
      </c>
    </row>
    <row r="50" spans="1:3" ht="15.6">
      <c r="A50" s="568">
        <v>2219</v>
      </c>
      <c r="B50" s="571" t="s">
        <v>1593</v>
      </c>
      <c r="C50" s="568">
        <v>2219</v>
      </c>
    </row>
    <row r="51" spans="1:3" ht="15.6">
      <c r="A51" s="568">
        <v>2221</v>
      </c>
      <c r="B51" s="572" t="s">
        <v>1594</v>
      </c>
      <c r="C51" s="568">
        <v>2221</v>
      </c>
    </row>
    <row r="52" spans="1:3" ht="15.6">
      <c r="A52" s="568">
        <v>2222</v>
      </c>
      <c r="B52" s="575" t="s">
        <v>1595</v>
      </c>
      <c r="C52" s="568">
        <v>2222</v>
      </c>
    </row>
    <row r="53" spans="1:3" ht="15.6">
      <c r="A53" s="568">
        <v>2223</v>
      </c>
      <c r="B53" s="575" t="s">
        <v>1596</v>
      </c>
      <c r="C53" s="568">
        <v>2223</v>
      </c>
    </row>
    <row r="54" spans="1:3" ht="15.6">
      <c r="A54" s="568">
        <v>2224</v>
      </c>
      <c r="B54" s="574" t="s">
        <v>1597</v>
      </c>
      <c r="C54" s="568">
        <v>2224</v>
      </c>
    </row>
    <row r="55" spans="1:3" ht="15.6">
      <c r="A55" s="568">
        <v>2225</v>
      </c>
      <c r="B55" s="571" t="s">
        <v>1598</v>
      </c>
      <c r="C55" s="568">
        <v>2225</v>
      </c>
    </row>
    <row r="56" spans="1:3" ht="15.6">
      <c r="A56" s="568">
        <v>2228</v>
      </c>
      <c r="B56" s="571" t="s">
        <v>1599</v>
      </c>
      <c r="C56" s="568">
        <v>2228</v>
      </c>
    </row>
    <row r="57" spans="1:3" ht="15.6">
      <c r="A57" s="568">
        <v>2239</v>
      </c>
      <c r="B57" s="572" t="s">
        <v>1600</v>
      </c>
      <c r="C57" s="568">
        <v>2239</v>
      </c>
    </row>
    <row r="58" spans="1:3" ht="15.6">
      <c r="A58" s="568">
        <v>2241</v>
      </c>
      <c r="B58" s="575" t="s">
        <v>1601</v>
      </c>
      <c r="C58" s="568">
        <v>2241</v>
      </c>
    </row>
    <row r="59" spans="1:3" ht="15.6">
      <c r="A59" s="568">
        <v>2242</v>
      </c>
      <c r="B59" s="575" t="s">
        <v>1602</v>
      </c>
      <c r="C59" s="568">
        <v>2242</v>
      </c>
    </row>
    <row r="60" spans="1:3" ht="15.6">
      <c r="A60" s="568">
        <v>2243</v>
      </c>
      <c r="B60" s="575" t="s">
        <v>1603</v>
      </c>
      <c r="C60" s="568">
        <v>2243</v>
      </c>
    </row>
    <row r="61" spans="1:3" ht="15.6">
      <c r="A61" s="568">
        <v>2244</v>
      </c>
      <c r="B61" s="575" t="s">
        <v>1604</v>
      </c>
      <c r="C61" s="568">
        <v>2244</v>
      </c>
    </row>
    <row r="62" spans="1:3" ht="15.6">
      <c r="A62" s="568">
        <v>2245</v>
      </c>
      <c r="B62" s="576" t="s">
        <v>1605</v>
      </c>
      <c r="C62" s="568">
        <v>2245</v>
      </c>
    </row>
    <row r="63" spans="1:3" ht="15.6">
      <c r="A63" s="568">
        <v>2246</v>
      </c>
      <c r="B63" s="575" t="s">
        <v>1606</v>
      </c>
      <c r="C63" s="568">
        <v>2246</v>
      </c>
    </row>
    <row r="64" spans="1:3" ht="15.6">
      <c r="A64" s="568">
        <v>2247</v>
      </c>
      <c r="B64" s="575" t="s">
        <v>1607</v>
      </c>
      <c r="C64" s="568">
        <v>2247</v>
      </c>
    </row>
    <row r="65" spans="1:3" ht="15.6">
      <c r="A65" s="568">
        <v>2248</v>
      </c>
      <c r="B65" s="575" t="s">
        <v>1608</v>
      </c>
      <c r="C65" s="568">
        <v>2248</v>
      </c>
    </row>
    <row r="66" spans="1:3" ht="15.6">
      <c r="A66" s="568">
        <v>2249</v>
      </c>
      <c r="B66" s="575" t="s">
        <v>1609</v>
      </c>
      <c r="C66" s="568">
        <v>2249</v>
      </c>
    </row>
    <row r="67" spans="1:3" ht="15.6">
      <c r="A67" s="568">
        <v>2258</v>
      </c>
      <c r="B67" s="571" t="s">
        <v>1610</v>
      </c>
      <c r="C67" s="568">
        <v>2258</v>
      </c>
    </row>
    <row r="68" spans="1:3" ht="15.6">
      <c r="A68" s="568">
        <v>2259</v>
      </c>
      <c r="B68" s="574" t="s">
        <v>1611</v>
      </c>
      <c r="C68" s="568">
        <v>2259</v>
      </c>
    </row>
    <row r="69" spans="1:3" ht="15.6">
      <c r="A69" s="568">
        <v>2261</v>
      </c>
      <c r="B69" s="572" t="s">
        <v>1612</v>
      </c>
      <c r="C69" s="568">
        <v>2261</v>
      </c>
    </row>
    <row r="70" spans="1:3" ht="15.6">
      <c r="A70" s="568">
        <v>2268</v>
      </c>
      <c r="B70" s="571" t="s">
        <v>1613</v>
      </c>
      <c r="C70" s="568">
        <v>2268</v>
      </c>
    </row>
    <row r="71" spans="1:3" ht="15.6">
      <c r="A71" s="568">
        <v>2279</v>
      </c>
      <c r="B71" s="572" t="s">
        <v>1614</v>
      </c>
      <c r="C71" s="568">
        <v>2279</v>
      </c>
    </row>
    <row r="72" spans="1:3" ht="15.6">
      <c r="A72" s="568">
        <v>2281</v>
      </c>
      <c r="B72" s="574" t="s">
        <v>1615</v>
      </c>
      <c r="C72" s="568">
        <v>2281</v>
      </c>
    </row>
    <row r="73" spans="1:3" ht="15.6">
      <c r="A73" s="568">
        <v>2282</v>
      </c>
      <c r="B73" s="574" t="s">
        <v>1616</v>
      </c>
      <c r="C73" s="568">
        <v>2282</v>
      </c>
    </row>
    <row r="74" spans="1:3" ht="15.6">
      <c r="A74" s="568">
        <v>2283</v>
      </c>
      <c r="B74" s="574" t="s">
        <v>1617</v>
      </c>
      <c r="C74" s="568">
        <v>2283</v>
      </c>
    </row>
    <row r="75" spans="1:3" ht="15.6">
      <c r="A75" s="568">
        <v>2284</v>
      </c>
      <c r="B75" s="574" t="s">
        <v>1618</v>
      </c>
      <c r="C75" s="568">
        <v>2284</v>
      </c>
    </row>
    <row r="76" spans="1:3" ht="15.6">
      <c r="A76" s="568">
        <v>2285</v>
      </c>
      <c r="B76" s="574" t="s">
        <v>1619</v>
      </c>
      <c r="C76" s="568">
        <v>2285</v>
      </c>
    </row>
    <row r="77" spans="1:3" ht="15.6">
      <c r="A77" s="568">
        <v>2288</v>
      </c>
      <c r="B77" s="574" t="s">
        <v>1620</v>
      </c>
      <c r="C77" s="568">
        <v>2288</v>
      </c>
    </row>
    <row r="78" spans="1:3" ht="15.6">
      <c r="A78" s="568">
        <v>2289</v>
      </c>
      <c r="B78" s="574" t="s">
        <v>1621</v>
      </c>
      <c r="C78" s="568">
        <v>2289</v>
      </c>
    </row>
    <row r="79" spans="1:3" ht="15.6">
      <c r="A79" s="568">
        <v>3301</v>
      </c>
      <c r="B79" s="571" t="s">
        <v>1622</v>
      </c>
      <c r="C79" s="568">
        <v>3301</v>
      </c>
    </row>
    <row r="80" spans="1:3" ht="15.6">
      <c r="A80" s="568">
        <v>3311</v>
      </c>
      <c r="B80" s="571" t="s">
        <v>1623</v>
      </c>
      <c r="C80" s="568">
        <v>3311</v>
      </c>
    </row>
    <row r="81" spans="1:3" ht="15.6">
      <c r="A81" s="568">
        <v>3312</v>
      </c>
      <c r="B81" s="572" t="s">
        <v>1624</v>
      </c>
      <c r="C81" s="568">
        <v>3312</v>
      </c>
    </row>
    <row r="82" spans="1:3" ht="15.6">
      <c r="A82" s="568">
        <v>3314</v>
      </c>
      <c r="B82" s="571" t="s">
        <v>1625</v>
      </c>
      <c r="C82" s="568">
        <v>3314</v>
      </c>
    </row>
    <row r="83" spans="1:3" ht="15.6">
      <c r="A83" s="568">
        <v>3315</v>
      </c>
      <c r="B83" s="571" t="s">
        <v>1626</v>
      </c>
      <c r="C83" s="568">
        <v>3315</v>
      </c>
    </row>
    <row r="84" spans="1:3" ht="15.6">
      <c r="A84" s="568">
        <v>3318</v>
      </c>
      <c r="B84" s="574" t="s">
        <v>1627</v>
      </c>
      <c r="C84" s="568">
        <v>3318</v>
      </c>
    </row>
    <row r="85" spans="1:3" ht="15.6">
      <c r="A85" s="568">
        <v>3321</v>
      </c>
      <c r="B85" s="571" t="s">
        <v>1628</v>
      </c>
      <c r="C85" s="568">
        <v>3321</v>
      </c>
    </row>
    <row r="86" spans="1:3" ht="15.6">
      <c r="A86" s="568">
        <v>3322</v>
      </c>
      <c r="B86" s="572" t="s">
        <v>1629</v>
      </c>
      <c r="C86" s="568">
        <v>3322</v>
      </c>
    </row>
    <row r="87" spans="1:3" ht="15.6">
      <c r="A87" s="568">
        <v>3324</v>
      </c>
      <c r="B87" s="574" t="s">
        <v>1630</v>
      </c>
      <c r="C87" s="568">
        <v>3324</v>
      </c>
    </row>
    <row r="88" spans="1:3" ht="15.6">
      <c r="A88" s="568">
        <v>3325</v>
      </c>
      <c r="B88" s="572" t="s">
        <v>1631</v>
      </c>
      <c r="C88" s="568">
        <v>3325</v>
      </c>
    </row>
    <row r="89" spans="1:3" ht="15.6">
      <c r="A89" s="568">
        <v>3326</v>
      </c>
      <c r="B89" s="571" t="s">
        <v>1632</v>
      </c>
      <c r="C89" s="568">
        <v>3326</v>
      </c>
    </row>
    <row r="90" spans="1:3" ht="15.6">
      <c r="A90" s="568">
        <v>3332</v>
      </c>
      <c r="B90" s="571" t="s">
        <v>1633</v>
      </c>
      <c r="C90" s="568">
        <v>3332</v>
      </c>
    </row>
    <row r="91" spans="1:3" ht="15.6">
      <c r="A91" s="568">
        <v>3333</v>
      </c>
      <c r="B91" s="572" t="s">
        <v>1634</v>
      </c>
      <c r="C91" s="568">
        <v>3333</v>
      </c>
    </row>
    <row r="92" spans="1:3" ht="15.6">
      <c r="A92" s="568">
        <v>3334</v>
      </c>
      <c r="B92" s="572" t="s">
        <v>53</v>
      </c>
      <c r="C92" s="568">
        <v>3334</v>
      </c>
    </row>
    <row r="93" spans="1:3" ht="15.6">
      <c r="A93" s="568">
        <v>3336</v>
      </c>
      <c r="B93" s="572" t="s">
        <v>54</v>
      </c>
      <c r="C93" s="568">
        <v>3336</v>
      </c>
    </row>
    <row r="94" spans="1:3" ht="15.6">
      <c r="A94" s="568">
        <v>3337</v>
      </c>
      <c r="B94" s="571" t="s">
        <v>55</v>
      </c>
      <c r="C94" s="568">
        <v>3337</v>
      </c>
    </row>
    <row r="95" spans="1:3" ht="15.6">
      <c r="A95" s="568">
        <v>3341</v>
      </c>
      <c r="B95" s="572" t="s">
        <v>56</v>
      </c>
      <c r="C95" s="568">
        <v>3341</v>
      </c>
    </row>
    <row r="96" spans="1:3" ht="15.6">
      <c r="A96" s="568">
        <v>3349</v>
      </c>
      <c r="B96" s="572" t="s">
        <v>1635</v>
      </c>
      <c r="C96" s="568">
        <v>3349</v>
      </c>
    </row>
    <row r="97" spans="1:3" ht="15.6">
      <c r="A97" s="568">
        <v>3359</v>
      </c>
      <c r="B97" s="572" t="s">
        <v>1636</v>
      </c>
      <c r="C97" s="568">
        <v>3359</v>
      </c>
    </row>
    <row r="98" spans="1:3" ht="15.6">
      <c r="A98" s="568">
        <v>3369</v>
      </c>
      <c r="B98" s="572" t="s">
        <v>1637</v>
      </c>
      <c r="C98" s="568">
        <v>3369</v>
      </c>
    </row>
    <row r="99" spans="1:3" ht="15.6">
      <c r="A99" s="568">
        <v>3388</v>
      </c>
      <c r="B99" s="571" t="s">
        <v>810</v>
      </c>
      <c r="C99" s="568">
        <v>3388</v>
      </c>
    </row>
    <row r="100" spans="1:3" ht="15.6">
      <c r="A100" s="568">
        <v>3389</v>
      </c>
      <c r="B100" s="572" t="s">
        <v>811</v>
      </c>
      <c r="C100" s="568">
        <v>3389</v>
      </c>
    </row>
    <row r="101" spans="1:3" ht="15.6">
      <c r="A101" s="568">
        <v>4401</v>
      </c>
      <c r="B101" s="571" t="s">
        <v>812</v>
      </c>
      <c r="C101" s="568">
        <v>4401</v>
      </c>
    </row>
    <row r="102" spans="1:3" ht="15.6">
      <c r="A102" s="568">
        <v>4412</v>
      </c>
      <c r="B102" s="574" t="s">
        <v>813</v>
      </c>
      <c r="C102" s="568">
        <v>4412</v>
      </c>
    </row>
    <row r="103" spans="1:3" ht="15.6">
      <c r="A103" s="568">
        <v>4415</v>
      </c>
      <c r="B103" s="572" t="s">
        <v>814</v>
      </c>
      <c r="C103" s="568">
        <v>4415</v>
      </c>
    </row>
    <row r="104" spans="1:3" ht="15.6">
      <c r="A104" s="568">
        <v>4418</v>
      </c>
      <c r="B104" s="572" t="s">
        <v>815</v>
      </c>
      <c r="C104" s="568">
        <v>4418</v>
      </c>
    </row>
    <row r="105" spans="1:3" ht="15.6">
      <c r="A105" s="568">
        <v>4429</v>
      </c>
      <c r="B105" s="571" t="s">
        <v>816</v>
      </c>
      <c r="C105" s="568">
        <v>4429</v>
      </c>
    </row>
    <row r="106" spans="1:3" ht="15.6">
      <c r="A106" s="568">
        <v>4431</v>
      </c>
      <c r="B106" s="572" t="s">
        <v>817</v>
      </c>
      <c r="C106" s="568">
        <v>4431</v>
      </c>
    </row>
    <row r="107" spans="1:3" ht="15.6">
      <c r="A107" s="568">
        <v>4433</v>
      </c>
      <c r="B107" s="572" t="s">
        <v>818</v>
      </c>
      <c r="C107" s="568">
        <v>4433</v>
      </c>
    </row>
    <row r="108" spans="1:3" ht="15.6">
      <c r="A108" s="568">
        <v>4436</v>
      </c>
      <c r="B108" s="572" t="s">
        <v>819</v>
      </c>
      <c r="C108" s="568">
        <v>4436</v>
      </c>
    </row>
    <row r="109" spans="1:3" ht="15.6">
      <c r="A109" s="568">
        <v>4437</v>
      </c>
      <c r="B109" s="573" t="s">
        <v>820</v>
      </c>
      <c r="C109" s="568">
        <v>4437</v>
      </c>
    </row>
    <row r="110" spans="1:3" ht="15.6">
      <c r="A110" s="568">
        <v>4450</v>
      </c>
      <c r="B110" s="572" t="s">
        <v>821</v>
      </c>
      <c r="C110" s="568">
        <v>4450</v>
      </c>
    </row>
    <row r="111" spans="1:3" ht="15.6">
      <c r="A111" s="568">
        <v>4451</v>
      </c>
      <c r="B111" s="577" t="s">
        <v>822</v>
      </c>
      <c r="C111" s="568">
        <v>4451</v>
      </c>
    </row>
    <row r="112" spans="1:3" ht="15.6">
      <c r="A112" s="568">
        <v>4452</v>
      </c>
      <c r="B112" s="577" t="s">
        <v>823</v>
      </c>
      <c r="C112" s="568">
        <v>4452</v>
      </c>
    </row>
    <row r="113" spans="1:3" ht="15.6">
      <c r="A113" s="568">
        <v>4453</v>
      </c>
      <c r="B113" s="577" t="s">
        <v>824</v>
      </c>
      <c r="C113" s="568">
        <v>4453</v>
      </c>
    </row>
    <row r="114" spans="1:3" ht="15.6">
      <c r="A114" s="568">
        <v>4454</v>
      </c>
      <c r="B114" s="578" t="s">
        <v>825</v>
      </c>
      <c r="C114" s="568">
        <v>4454</v>
      </c>
    </row>
    <row r="115" spans="1:3" ht="15.6">
      <c r="A115" s="568">
        <v>4455</v>
      </c>
      <c r="B115" s="578" t="s">
        <v>826</v>
      </c>
      <c r="C115" s="568">
        <v>4455</v>
      </c>
    </row>
    <row r="116" spans="1:3" ht="15.6">
      <c r="A116" s="568">
        <v>4456</v>
      </c>
      <c r="B116" s="577" t="s">
        <v>827</v>
      </c>
      <c r="C116" s="568">
        <v>4456</v>
      </c>
    </row>
    <row r="117" spans="1:3" ht="15.6">
      <c r="A117" s="568">
        <v>4457</v>
      </c>
      <c r="B117" s="579" t="s">
        <v>828</v>
      </c>
      <c r="C117" s="568">
        <v>4457</v>
      </c>
    </row>
    <row r="118" spans="1:3" ht="15.6">
      <c r="A118" s="568">
        <v>4458</v>
      </c>
      <c r="B118" s="580" t="s">
        <v>1295</v>
      </c>
      <c r="C118" s="568">
        <v>4458</v>
      </c>
    </row>
    <row r="119" spans="1:3" ht="15.6">
      <c r="A119" s="568">
        <v>4459</v>
      </c>
      <c r="B119" s="581" t="s">
        <v>688</v>
      </c>
      <c r="C119" s="568">
        <v>4459</v>
      </c>
    </row>
    <row r="120" spans="1:3" ht="15.6">
      <c r="A120" s="568">
        <v>4465</v>
      </c>
      <c r="B120" s="569" t="s">
        <v>829</v>
      </c>
      <c r="C120" s="568">
        <v>4465</v>
      </c>
    </row>
    <row r="121" spans="1:3" ht="15.6">
      <c r="A121" s="568">
        <v>4467</v>
      </c>
      <c r="B121" s="570" t="s">
        <v>830</v>
      </c>
      <c r="C121" s="568">
        <v>4467</v>
      </c>
    </row>
    <row r="122" spans="1:3" ht="15.6">
      <c r="A122" s="568">
        <v>4468</v>
      </c>
      <c r="B122" s="571" t="s">
        <v>831</v>
      </c>
      <c r="C122" s="568">
        <v>4468</v>
      </c>
    </row>
    <row r="123" spans="1:3" ht="15.6">
      <c r="A123" s="568">
        <v>4469</v>
      </c>
      <c r="B123" s="572" t="s">
        <v>832</v>
      </c>
      <c r="C123" s="568">
        <v>4469</v>
      </c>
    </row>
    <row r="124" spans="1:3" ht="15.6">
      <c r="A124" s="568">
        <v>5501</v>
      </c>
      <c r="B124" s="571" t="s">
        <v>833</v>
      </c>
      <c r="C124" s="568">
        <v>5501</v>
      </c>
    </row>
    <row r="125" spans="1:3" ht="15.6">
      <c r="A125" s="568">
        <v>5511</v>
      </c>
      <c r="B125" s="576" t="s">
        <v>834</v>
      </c>
      <c r="C125" s="568">
        <v>5511</v>
      </c>
    </row>
    <row r="126" spans="1:3" ht="15.6">
      <c r="A126" s="568">
        <v>5512</v>
      </c>
      <c r="B126" s="571" t="s">
        <v>835</v>
      </c>
      <c r="C126" s="568">
        <v>5512</v>
      </c>
    </row>
    <row r="127" spans="1:3" ht="15.6">
      <c r="A127" s="568">
        <v>5513</v>
      </c>
      <c r="B127" s="579" t="s">
        <v>82</v>
      </c>
      <c r="C127" s="568">
        <v>5513</v>
      </c>
    </row>
    <row r="128" spans="1:3" ht="15.6">
      <c r="A128" s="568">
        <v>5514</v>
      </c>
      <c r="B128" s="579" t="s">
        <v>83</v>
      </c>
      <c r="C128" s="568">
        <v>5514</v>
      </c>
    </row>
    <row r="129" spans="1:3" ht="15.6">
      <c r="A129" s="568">
        <v>5515</v>
      </c>
      <c r="B129" s="579" t="s">
        <v>84</v>
      </c>
      <c r="C129" s="568">
        <v>5515</v>
      </c>
    </row>
    <row r="130" spans="1:3" ht="15.6">
      <c r="A130" s="568">
        <v>5516</v>
      </c>
      <c r="B130" s="579" t="s">
        <v>85</v>
      </c>
      <c r="C130" s="568">
        <v>5516</v>
      </c>
    </row>
    <row r="131" spans="1:3" ht="15.6">
      <c r="A131" s="568">
        <v>5517</v>
      </c>
      <c r="B131" s="579" t="s">
        <v>86</v>
      </c>
      <c r="C131" s="568">
        <v>5517</v>
      </c>
    </row>
    <row r="132" spans="1:3" ht="15.6">
      <c r="A132" s="568">
        <v>5518</v>
      </c>
      <c r="B132" s="571" t="s">
        <v>87</v>
      </c>
      <c r="C132" s="568">
        <v>5518</v>
      </c>
    </row>
    <row r="133" spans="1:3" ht="15.6">
      <c r="A133" s="568">
        <v>5519</v>
      </c>
      <c r="B133" s="571" t="s">
        <v>88</v>
      </c>
      <c r="C133" s="568">
        <v>5519</v>
      </c>
    </row>
    <row r="134" spans="1:3" ht="15.6">
      <c r="A134" s="568">
        <v>5521</v>
      </c>
      <c r="B134" s="571" t="s">
        <v>89</v>
      </c>
      <c r="C134" s="568">
        <v>5521</v>
      </c>
    </row>
    <row r="135" spans="1:3" ht="15.6">
      <c r="A135" s="568">
        <v>5522</v>
      </c>
      <c r="B135" s="582" t="s">
        <v>90</v>
      </c>
      <c r="C135" s="568">
        <v>5522</v>
      </c>
    </row>
    <row r="136" spans="1:3" ht="15.6">
      <c r="A136" s="568">
        <v>5524</v>
      </c>
      <c r="B136" s="569" t="s">
        <v>91</v>
      </c>
      <c r="C136" s="568">
        <v>5524</v>
      </c>
    </row>
    <row r="137" spans="1:3" ht="15.6">
      <c r="A137" s="568">
        <v>5525</v>
      </c>
      <c r="B137" s="576" t="s">
        <v>92</v>
      </c>
      <c r="C137" s="568">
        <v>5525</v>
      </c>
    </row>
    <row r="138" spans="1:3" ht="15.6">
      <c r="A138" s="568">
        <v>5526</v>
      </c>
      <c r="B138" s="573" t="s">
        <v>93</v>
      </c>
      <c r="C138" s="568">
        <v>5526</v>
      </c>
    </row>
    <row r="139" spans="1:3" ht="15.6">
      <c r="A139" s="568">
        <v>5527</v>
      </c>
      <c r="B139" s="573" t="s">
        <v>94</v>
      </c>
      <c r="C139" s="568">
        <v>5527</v>
      </c>
    </row>
    <row r="140" spans="1:3" ht="15.6">
      <c r="A140" s="568">
        <v>5528</v>
      </c>
      <c r="B140" s="573" t="s">
        <v>95</v>
      </c>
      <c r="C140" s="568">
        <v>5528</v>
      </c>
    </row>
    <row r="141" spans="1:3" ht="15.6">
      <c r="A141" s="568">
        <v>5529</v>
      </c>
      <c r="B141" s="573" t="s">
        <v>96</v>
      </c>
      <c r="C141" s="568">
        <v>5529</v>
      </c>
    </row>
    <row r="142" spans="1:3" ht="15.6">
      <c r="A142" s="568">
        <v>5530</v>
      </c>
      <c r="B142" s="573" t="s">
        <v>97</v>
      </c>
      <c r="C142" s="568">
        <v>5530</v>
      </c>
    </row>
    <row r="143" spans="1:3" ht="15.6">
      <c r="A143" s="568">
        <v>5531</v>
      </c>
      <c r="B143" s="576" t="s">
        <v>98</v>
      </c>
      <c r="C143" s="568">
        <v>5531</v>
      </c>
    </row>
    <row r="144" spans="1:3" ht="15.6">
      <c r="A144" s="568">
        <v>5532</v>
      </c>
      <c r="B144" s="582" t="s">
        <v>99</v>
      </c>
      <c r="C144" s="568">
        <v>5532</v>
      </c>
    </row>
    <row r="145" spans="1:3" ht="15.6">
      <c r="A145" s="568">
        <v>5533</v>
      </c>
      <c r="B145" s="582" t="s">
        <v>100</v>
      </c>
      <c r="C145" s="568">
        <v>5533</v>
      </c>
    </row>
    <row r="146" spans="1:3" ht="15.6">
      <c r="A146" s="583">
        <v>5534</v>
      </c>
      <c r="B146" s="582" t="s">
        <v>101</v>
      </c>
      <c r="C146" s="583">
        <v>5534</v>
      </c>
    </row>
    <row r="147" spans="1:3" ht="15.6">
      <c r="A147" s="583">
        <v>5535</v>
      </c>
      <c r="B147" s="582" t="s">
        <v>102</v>
      </c>
      <c r="C147" s="583">
        <v>5535</v>
      </c>
    </row>
    <row r="148" spans="1:3" ht="15.6">
      <c r="A148" s="568">
        <v>5538</v>
      </c>
      <c r="B148" s="576" t="s">
        <v>103</v>
      </c>
      <c r="C148" s="568">
        <v>5538</v>
      </c>
    </row>
    <row r="149" spans="1:3" ht="15.6">
      <c r="A149" s="568">
        <v>5540</v>
      </c>
      <c r="B149" s="582" t="s">
        <v>104</v>
      </c>
      <c r="C149" s="568">
        <v>5540</v>
      </c>
    </row>
    <row r="150" spans="1:3" ht="15.6">
      <c r="A150" s="568">
        <v>5541</v>
      </c>
      <c r="B150" s="582" t="s">
        <v>105</v>
      </c>
      <c r="C150" s="568">
        <v>5541</v>
      </c>
    </row>
    <row r="151" spans="1:3" ht="15.6">
      <c r="A151" s="568">
        <v>5545</v>
      </c>
      <c r="B151" s="582" t="s">
        <v>106</v>
      </c>
      <c r="C151" s="568">
        <v>5545</v>
      </c>
    </row>
    <row r="152" spans="1:3" ht="15.6">
      <c r="A152" s="568">
        <v>5546</v>
      </c>
      <c r="B152" s="582" t="s">
        <v>107</v>
      </c>
      <c r="C152" s="568">
        <v>5546</v>
      </c>
    </row>
    <row r="153" spans="1:3" ht="15.6">
      <c r="A153" s="568">
        <v>5547</v>
      </c>
      <c r="B153" s="582" t="s">
        <v>108</v>
      </c>
      <c r="C153" s="568">
        <v>5547</v>
      </c>
    </row>
    <row r="154" spans="1:3" ht="15.6">
      <c r="A154" s="568">
        <v>5548</v>
      </c>
      <c r="B154" s="582" t="s">
        <v>109</v>
      </c>
      <c r="C154" s="568">
        <v>5548</v>
      </c>
    </row>
    <row r="155" spans="1:3" ht="15.6">
      <c r="A155" s="568">
        <v>5550</v>
      </c>
      <c r="B155" s="582" t="s">
        <v>110</v>
      </c>
      <c r="C155" s="568">
        <v>5550</v>
      </c>
    </row>
    <row r="156" spans="1:3" ht="15.6">
      <c r="A156" s="568">
        <v>5551</v>
      </c>
      <c r="B156" s="582" t="s">
        <v>111</v>
      </c>
      <c r="C156" s="568">
        <v>5551</v>
      </c>
    </row>
    <row r="157" spans="1:3" ht="15.6">
      <c r="A157" s="568">
        <v>5553</v>
      </c>
      <c r="B157" s="582" t="s">
        <v>112</v>
      </c>
      <c r="C157" s="568">
        <v>5553</v>
      </c>
    </row>
    <row r="158" spans="1:3" ht="15.6">
      <c r="A158" s="568">
        <v>5554</v>
      </c>
      <c r="B158" s="576" t="s">
        <v>113</v>
      </c>
      <c r="C158" s="568">
        <v>5554</v>
      </c>
    </row>
    <row r="159" spans="1:3" ht="15.6">
      <c r="A159" s="568">
        <v>5556</v>
      </c>
      <c r="B159" s="572" t="s">
        <v>114</v>
      </c>
      <c r="C159" s="568">
        <v>5556</v>
      </c>
    </row>
    <row r="160" spans="1:3" ht="15.6">
      <c r="A160" s="568">
        <v>5561</v>
      </c>
      <c r="B160" s="584" t="s">
        <v>115</v>
      </c>
      <c r="C160" s="568">
        <v>5561</v>
      </c>
    </row>
    <row r="161" spans="1:3" ht="15.6">
      <c r="A161" s="568">
        <v>5562</v>
      </c>
      <c r="B161" s="584" t="s">
        <v>116</v>
      </c>
      <c r="C161" s="568">
        <v>5562</v>
      </c>
    </row>
    <row r="162" spans="1:3" ht="15.6">
      <c r="A162" s="568">
        <v>5588</v>
      </c>
      <c r="B162" s="571" t="s">
        <v>117</v>
      </c>
      <c r="C162" s="568">
        <v>5588</v>
      </c>
    </row>
    <row r="163" spans="1:3" ht="15.6">
      <c r="A163" s="568">
        <v>5589</v>
      </c>
      <c r="B163" s="571" t="s">
        <v>118</v>
      </c>
      <c r="C163" s="568">
        <v>5589</v>
      </c>
    </row>
    <row r="164" spans="1:3" ht="15.6">
      <c r="A164" s="568">
        <v>6601</v>
      </c>
      <c r="B164" s="571" t="s">
        <v>119</v>
      </c>
      <c r="C164" s="568">
        <v>6601</v>
      </c>
    </row>
    <row r="165" spans="1:3" ht="15.6">
      <c r="A165" s="568">
        <v>6602</v>
      </c>
      <c r="B165" s="572" t="s">
        <v>120</v>
      </c>
      <c r="C165" s="568">
        <v>6602</v>
      </c>
    </row>
    <row r="166" spans="1:3" ht="15.6">
      <c r="A166" s="568">
        <v>6603</v>
      </c>
      <c r="B166" s="572" t="s">
        <v>121</v>
      </c>
      <c r="C166" s="568">
        <v>6603</v>
      </c>
    </row>
    <row r="167" spans="1:3" ht="15.6">
      <c r="A167" s="568">
        <v>6604</v>
      </c>
      <c r="B167" s="572" t="s">
        <v>122</v>
      </c>
      <c r="C167" s="568">
        <v>6604</v>
      </c>
    </row>
    <row r="168" spans="1:3" ht="15.6">
      <c r="A168" s="568">
        <v>6605</v>
      </c>
      <c r="B168" s="572" t="s">
        <v>123</v>
      </c>
      <c r="C168" s="568">
        <v>6605</v>
      </c>
    </row>
    <row r="169" spans="1:3" ht="15.6">
      <c r="A169" s="583">
        <v>6606</v>
      </c>
      <c r="B169" s="574" t="s">
        <v>124</v>
      </c>
      <c r="C169" s="583">
        <v>6606</v>
      </c>
    </row>
    <row r="170" spans="1:3" ht="15.6">
      <c r="A170" s="568">
        <v>6618</v>
      </c>
      <c r="B170" s="571" t="s">
        <v>125</v>
      </c>
      <c r="C170" s="568">
        <v>6618</v>
      </c>
    </row>
    <row r="171" spans="1:3" ht="15.6">
      <c r="A171" s="568">
        <v>6619</v>
      </c>
      <c r="B171" s="572" t="s">
        <v>126</v>
      </c>
      <c r="C171" s="568">
        <v>6619</v>
      </c>
    </row>
    <row r="172" spans="1:3" ht="15.6">
      <c r="A172" s="568">
        <v>6621</v>
      </c>
      <c r="B172" s="571" t="s">
        <v>127</v>
      </c>
      <c r="C172" s="568">
        <v>6621</v>
      </c>
    </row>
    <row r="173" spans="1:3" ht="15.6">
      <c r="A173" s="568">
        <v>6622</v>
      </c>
      <c r="B173" s="572" t="s">
        <v>128</v>
      </c>
      <c r="C173" s="568">
        <v>6622</v>
      </c>
    </row>
    <row r="174" spans="1:3" ht="15.6">
      <c r="A174" s="568">
        <v>6623</v>
      </c>
      <c r="B174" s="572" t="s">
        <v>129</v>
      </c>
      <c r="C174" s="568">
        <v>6623</v>
      </c>
    </row>
    <row r="175" spans="1:3" ht="15.6">
      <c r="A175" s="568">
        <v>6624</v>
      </c>
      <c r="B175" s="572" t="s">
        <v>130</v>
      </c>
      <c r="C175" s="568">
        <v>6624</v>
      </c>
    </row>
    <row r="176" spans="1:3" ht="15.6">
      <c r="A176" s="568">
        <v>6625</v>
      </c>
      <c r="B176" s="573" t="s">
        <v>131</v>
      </c>
      <c r="C176" s="568">
        <v>6625</v>
      </c>
    </row>
    <row r="177" spans="1:3" ht="15.6">
      <c r="A177" s="568">
        <v>6626</v>
      </c>
      <c r="B177" s="573" t="s">
        <v>12</v>
      </c>
      <c r="C177" s="568">
        <v>6626</v>
      </c>
    </row>
    <row r="178" spans="1:3" ht="15.6">
      <c r="A178" s="568">
        <v>6627</v>
      </c>
      <c r="B178" s="573" t="s">
        <v>13</v>
      </c>
      <c r="C178" s="568">
        <v>6627</v>
      </c>
    </row>
    <row r="179" spans="1:3" ht="15.6">
      <c r="A179" s="568">
        <v>6628</v>
      </c>
      <c r="B179" s="579" t="s">
        <v>14</v>
      </c>
      <c r="C179" s="568">
        <v>6628</v>
      </c>
    </row>
    <row r="180" spans="1:3" ht="15.6">
      <c r="A180" s="568">
        <v>6629</v>
      </c>
      <c r="B180" s="584" t="s">
        <v>15</v>
      </c>
      <c r="C180" s="568">
        <v>6629</v>
      </c>
    </row>
    <row r="181" spans="1:3" ht="15.6">
      <c r="A181" s="585">
        <v>7701</v>
      </c>
      <c r="B181" s="571" t="s">
        <v>16</v>
      </c>
      <c r="C181" s="585">
        <v>7701</v>
      </c>
    </row>
    <row r="182" spans="1:3" ht="15.6">
      <c r="A182" s="568">
        <v>7708</v>
      </c>
      <c r="B182" s="571" t="s">
        <v>17</v>
      </c>
      <c r="C182" s="568">
        <v>7708</v>
      </c>
    </row>
    <row r="183" spans="1:3" ht="15.6">
      <c r="A183" s="568">
        <v>7711</v>
      </c>
      <c r="B183" s="574" t="s">
        <v>18</v>
      </c>
      <c r="C183" s="568">
        <v>7711</v>
      </c>
    </row>
    <row r="184" spans="1:3" ht="15.6">
      <c r="A184" s="568">
        <v>7712</v>
      </c>
      <c r="B184" s="571" t="s">
        <v>19</v>
      </c>
      <c r="C184" s="568">
        <v>7712</v>
      </c>
    </row>
    <row r="185" spans="1:3" ht="15.6">
      <c r="A185" s="568">
        <v>7713</v>
      </c>
      <c r="B185" s="586" t="s">
        <v>20</v>
      </c>
      <c r="C185" s="568">
        <v>7713</v>
      </c>
    </row>
    <row r="186" spans="1:3" ht="15.6">
      <c r="A186" s="568">
        <v>7714</v>
      </c>
      <c r="B186" s="570" t="s">
        <v>21</v>
      </c>
      <c r="C186" s="568">
        <v>7714</v>
      </c>
    </row>
    <row r="187" spans="1:3" ht="15.6">
      <c r="A187" s="568">
        <v>7718</v>
      </c>
      <c r="B187" s="571" t="s">
        <v>22</v>
      </c>
      <c r="C187" s="568">
        <v>7718</v>
      </c>
    </row>
    <row r="188" spans="1:3" ht="15.6">
      <c r="A188" s="568">
        <v>7719</v>
      </c>
      <c r="B188" s="572" t="s">
        <v>23</v>
      </c>
      <c r="C188" s="568">
        <v>7719</v>
      </c>
    </row>
    <row r="189" spans="1:3" ht="15.6">
      <c r="A189" s="568">
        <v>7731</v>
      </c>
      <c r="B189" s="571" t="s">
        <v>24</v>
      </c>
      <c r="C189" s="568">
        <v>7731</v>
      </c>
    </row>
    <row r="190" spans="1:3" ht="15.6">
      <c r="A190" s="568">
        <v>7732</v>
      </c>
      <c r="B190" s="572" t="s">
        <v>25</v>
      </c>
      <c r="C190" s="568">
        <v>7732</v>
      </c>
    </row>
    <row r="191" spans="1:3" ht="15.6">
      <c r="A191" s="568">
        <v>7733</v>
      </c>
      <c r="B191" s="572" t="s">
        <v>26</v>
      </c>
      <c r="C191" s="568">
        <v>7733</v>
      </c>
    </row>
    <row r="192" spans="1:3" ht="15.6">
      <c r="A192" s="568">
        <v>7735</v>
      </c>
      <c r="B192" s="572" t="s">
        <v>27</v>
      </c>
      <c r="C192" s="568">
        <v>7735</v>
      </c>
    </row>
    <row r="193" spans="1:3" ht="15.6">
      <c r="A193" s="568">
        <v>7736</v>
      </c>
      <c r="B193" s="571" t="s">
        <v>28</v>
      </c>
      <c r="C193" s="568">
        <v>7736</v>
      </c>
    </row>
    <row r="194" spans="1:3" ht="15.6">
      <c r="A194" s="568">
        <v>7737</v>
      </c>
      <c r="B194" s="572" t="s">
        <v>29</v>
      </c>
      <c r="C194" s="568">
        <v>7737</v>
      </c>
    </row>
    <row r="195" spans="1:3" ht="15.6">
      <c r="A195" s="568">
        <v>7738</v>
      </c>
      <c r="B195" s="572" t="s">
        <v>30</v>
      </c>
      <c r="C195" s="568">
        <v>7738</v>
      </c>
    </row>
    <row r="196" spans="1:3" ht="15.6">
      <c r="A196" s="568">
        <v>7739</v>
      </c>
      <c r="B196" s="576" t="s">
        <v>31</v>
      </c>
      <c r="C196" s="568">
        <v>7739</v>
      </c>
    </row>
    <row r="197" spans="1:3" ht="15.6">
      <c r="A197" s="568">
        <v>7740</v>
      </c>
      <c r="B197" s="576" t="s">
        <v>32</v>
      </c>
      <c r="C197" s="568">
        <v>7740</v>
      </c>
    </row>
    <row r="198" spans="1:3" ht="15.6">
      <c r="A198" s="568">
        <v>7741</v>
      </c>
      <c r="B198" s="572" t="s">
        <v>33</v>
      </c>
      <c r="C198" s="568">
        <v>7741</v>
      </c>
    </row>
    <row r="199" spans="1:3" ht="15.6">
      <c r="A199" s="568">
        <v>7742</v>
      </c>
      <c r="B199" s="572" t="s">
        <v>34</v>
      </c>
      <c r="C199" s="568">
        <v>7742</v>
      </c>
    </row>
    <row r="200" spans="1:3" ht="15.6">
      <c r="A200" s="568">
        <v>7743</v>
      </c>
      <c r="B200" s="572" t="s">
        <v>35</v>
      </c>
      <c r="C200" s="568">
        <v>7743</v>
      </c>
    </row>
    <row r="201" spans="1:3" ht="15.6">
      <c r="A201" s="568">
        <v>7744</v>
      </c>
      <c r="B201" s="584" t="s">
        <v>36</v>
      </c>
      <c r="C201" s="568">
        <v>7744</v>
      </c>
    </row>
    <row r="202" spans="1:3" ht="15.6">
      <c r="A202" s="568">
        <v>7745</v>
      </c>
      <c r="B202" s="572" t="s">
        <v>37</v>
      </c>
      <c r="C202" s="568">
        <v>7745</v>
      </c>
    </row>
    <row r="203" spans="1:3" ht="15.6">
      <c r="A203" s="568">
        <v>7746</v>
      </c>
      <c r="B203" s="572" t="s">
        <v>38</v>
      </c>
      <c r="C203" s="568">
        <v>7746</v>
      </c>
    </row>
    <row r="204" spans="1:3" ht="15.6">
      <c r="A204" s="568">
        <v>7747</v>
      </c>
      <c r="B204" s="571" t="s">
        <v>39</v>
      </c>
      <c r="C204" s="568">
        <v>7747</v>
      </c>
    </row>
    <row r="205" spans="1:3" ht="15.6">
      <c r="A205" s="568">
        <v>7748</v>
      </c>
      <c r="B205" s="574" t="s">
        <v>40</v>
      </c>
      <c r="C205" s="568">
        <v>7748</v>
      </c>
    </row>
    <row r="206" spans="1:3" ht="15.6">
      <c r="A206" s="568">
        <v>7751</v>
      </c>
      <c r="B206" s="572" t="s">
        <v>41</v>
      </c>
      <c r="C206" s="568">
        <v>7751</v>
      </c>
    </row>
    <row r="207" spans="1:3" ht="15.6">
      <c r="A207" s="568">
        <v>7752</v>
      </c>
      <c r="B207" s="572" t="s">
        <v>42</v>
      </c>
      <c r="C207" s="568">
        <v>7752</v>
      </c>
    </row>
    <row r="208" spans="1:3" ht="15.6">
      <c r="A208" s="568">
        <v>7755</v>
      </c>
      <c r="B208" s="573" t="s">
        <v>899</v>
      </c>
      <c r="C208" s="568">
        <v>7755</v>
      </c>
    </row>
    <row r="209" spans="1:3" ht="15.6">
      <c r="A209" s="568">
        <v>7758</v>
      </c>
      <c r="B209" s="571" t="s">
        <v>900</v>
      </c>
      <c r="C209" s="568">
        <v>7758</v>
      </c>
    </row>
    <row r="210" spans="1:3" ht="15.6">
      <c r="A210" s="568">
        <v>7759</v>
      </c>
      <c r="B210" s="572" t="s">
        <v>901</v>
      </c>
      <c r="C210" s="568">
        <v>7759</v>
      </c>
    </row>
    <row r="211" spans="1:3" ht="15.6">
      <c r="A211" s="568">
        <v>7761</v>
      </c>
      <c r="B211" s="571" t="s">
        <v>902</v>
      </c>
      <c r="C211" s="568">
        <v>7761</v>
      </c>
    </row>
    <row r="212" spans="1:3" ht="15.6">
      <c r="A212" s="568">
        <v>7762</v>
      </c>
      <c r="B212" s="571" t="s">
        <v>903</v>
      </c>
      <c r="C212" s="568">
        <v>7762</v>
      </c>
    </row>
    <row r="213" spans="1:3" ht="15.6">
      <c r="A213" s="568">
        <v>7768</v>
      </c>
      <c r="B213" s="571" t="s">
        <v>904</v>
      </c>
      <c r="C213" s="568">
        <v>7768</v>
      </c>
    </row>
    <row r="214" spans="1:3" ht="15.6">
      <c r="A214" s="568">
        <v>8801</v>
      </c>
      <c r="B214" s="574" t="s">
        <v>905</v>
      </c>
      <c r="C214" s="568">
        <v>8801</v>
      </c>
    </row>
    <row r="215" spans="1:3" ht="15.6">
      <c r="A215" s="568">
        <v>8802</v>
      </c>
      <c r="B215" s="571" t="s">
        <v>906</v>
      </c>
      <c r="C215" s="568">
        <v>8802</v>
      </c>
    </row>
    <row r="216" spans="1:3" ht="15.6">
      <c r="A216" s="568">
        <v>8803</v>
      </c>
      <c r="B216" s="571" t="s">
        <v>907</v>
      </c>
      <c r="C216" s="568">
        <v>8803</v>
      </c>
    </row>
    <row r="217" spans="1:3" ht="15.6">
      <c r="A217" s="568">
        <v>8804</v>
      </c>
      <c r="B217" s="571" t="s">
        <v>908</v>
      </c>
      <c r="C217" s="568">
        <v>8804</v>
      </c>
    </row>
    <row r="218" spans="1:3" ht="15.6">
      <c r="A218" s="568">
        <v>8805</v>
      </c>
      <c r="B218" s="573" t="s">
        <v>909</v>
      </c>
      <c r="C218" s="568">
        <v>8805</v>
      </c>
    </row>
    <row r="219" spans="1:3" ht="15.6">
      <c r="A219" s="568">
        <v>8807</v>
      </c>
      <c r="B219" s="579" t="s">
        <v>910</v>
      </c>
      <c r="C219" s="568">
        <v>8807</v>
      </c>
    </row>
    <row r="220" spans="1:3" ht="15.6">
      <c r="A220" s="568">
        <v>8808</v>
      </c>
      <c r="B220" s="572" t="s">
        <v>911</v>
      </c>
      <c r="C220" s="568">
        <v>8808</v>
      </c>
    </row>
    <row r="221" spans="1:3" ht="15.6">
      <c r="A221" s="568">
        <v>8809</v>
      </c>
      <c r="B221" s="572" t="s">
        <v>912</v>
      </c>
      <c r="C221" s="568">
        <v>8809</v>
      </c>
    </row>
    <row r="222" spans="1:3" ht="15.6">
      <c r="A222" s="568">
        <v>8811</v>
      </c>
      <c r="B222" s="571" t="s">
        <v>913</v>
      </c>
      <c r="C222" s="568">
        <v>8811</v>
      </c>
    </row>
    <row r="223" spans="1:3" ht="15.6">
      <c r="A223" s="568">
        <v>8813</v>
      </c>
      <c r="B223" s="572" t="s">
        <v>914</v>
      </c>
      <c r="C223" s="568">
        <v>8813</v>
      </c>
    </row>
    <row r="224" spans="1:3" ht="15.6">
      <c r="A224" s="568">
        <v>8814</v>
      </c>
      <c r="B224" s="571" t="s">
        <v>915</v>
      </c>
      <c r="C224" s="568">
        <v>8814</v>
      </c>
    </row>
    <row r="225" spans="1:3" ht="15.6">
      <c r="A225" s="568">
        <v>8815</v>
      </c>
      <c r="B225" s="571" t="s">
        <v>916</v>
      </c>
      <c r="C225" s="568">
        <v>8815</v>
      </c>
    </row>
    <row r="226" spans="1:3" ht="15.6">
      <c r="A226" s="568">
        <v>8816</v>
      </c>
      <c r="B226" s="572" t="s">
        <v>917</v>
      </c>
      <c r="C226" s="568">
        <v>8816</v>
      </c>
    </row>
    <row r="227" spans="1:3" ht="15.6">
      <c r="A227" s="568">
        <v>8817</v>
      </c>
      <c r="B227" s="572" t="s">
        <v>918</v>
      </c>
      <c r="C227" s="568">
        <v>8817</v>
      </c>
    </row>
    <row r="228" spans="1:3" ht="15.6">
      <c r="A228" s="568">
        <v>8821</v>
      </c>
      <c r="B228" s="572" t="s">
        <v>919</v>
      </c>
      <c r="C228" s="568">
        <v>8821</v>
      </c>
    </row>
    <row r="229" spans="1:3" ht="15.6">
      <c r="A229" s="568">
        <v>8824</v>
      </c>
      <c r="B229" s="574" t="s">
        <v>920</v>
      </c>
      <c r="C229" s="568">
        <v>8824</v>
      </c>
    </row>
    <row r="230" spans="1:3" ht="15.6">
      <c r="A230" s="568">
        <v>8825</v>
      </c>
      <c r="B230" s="574" t="s">
        <v>921</v>
      </c>
      <c r="C230" s="568">
        <v>8825</v>
      </c>
    </row>
    <row r="231" spans="1:3" ht="15.6">
      <c r="A231" s="568">
        <v>8826</v>
      </c>
      <c r="B231" s="574" t="s">
        <v>922</v>
      </c>
      <c r="C231" s="568">
        <v>8826</v>
      </c>
    </row>
    <row r="232" spans="1:3" ht="15.6">
      <c r="A232" s="568">
        <v>8827</v>
      </c>
      <c r="B232" s="574" t="s">
        <v>923</v>
      </c>
      <c r="C232" s="568">
        <v>8827</v>
      </c>
    </row>
    <row r="233" spans="1:3" ht="15.6">
      <c r="A233" s="568">
        <v>8828</v>
      </c>
      <c r="B233" s="571" t="s">
        <v>924</v>
      </c>
      <c r="C233" s="568">
        <v>8828</v>
      </c>
    </row>
    <row r="234" spans="1:3" ht="15.6">
      <c r="A234" s="568">
        <v>8829</v>
      </c>
      <c r="B234" s="571" t="s">
        <v>925</v>
      </c>
      <c r="C234" s="568">
        <v>8829</v>
      </c>
    </row>
    <row r="235" spans="1:3" ht="15.6">
      <c r="A235" s="568">
        <v>8831</v>
      </c>
      <c r="B235" s="571" t="s">
        <v>926</v>
      </c>
      <c r="C235" s="568">
        <v>8831</v>
      </c>
    </row>
    <row r="236" spans="1:3" ht="15.6">
      <c r="A236" s="568">
        <v>8832</v>
      </c>
      <c r="B236" s="572" t="s">
        <v>927</v>
      </c>
      <c r="C236" s="568">
        <v>8832</v>
      </c>
    </row>
    <row r="237" spans="1:3" ht="15.6">
      <c r="A237" s="568">
        <v>8833</v>
      </c>
      <c r="B237" s="571" t="s">
        <v>928</v>
      </c>
      <c r="C237" s="568">
        <v>8833</v>
      </c>
    </row>
    <row r="238" spans="1:3" ht="15.6">
      <c r="A238" s="568">
        <v>8834</v>
      </c>
      <c r="B238" s="572" t="s">
        <v>929</v>
      </c>
      <c r="C238" s="568">
        <v>8834</v>
      </c>
    </row>
    <row r="239" spans="1:3" ht="15.6">
      <c r="A239" s="568">
        <v>8835</v>
      </c>
      <c r="B239" s="572" t="s">
        <v>136</v>
      </c>
      <c r="C239" s="568">
        <v>8835</v>
      </c>
    </row>
    <row r="240" spans="1:3" ht="15.6">
      <c r="A240" s="568">
        <v>8836</v>
      </c>
      <c r="B240" s="571" t="s">
        <v>137</v>
      </c>
      <c r="C240" s="568">
        <v>8836</v>
      </c>
    </row>
    <row r="241" spans="1:3" ht="15.6">
      <c r="A241" s="568">
        <v>8837</v>
      </c>
      <c r="B241" s="571" t="s">
        <v>138</v>
      </c>
      <c r="C241" s="568">
        <v>8837</v>
      </c>
    </row>
    <row r="242" spans="1:3" ht="15.6">
      <c r="A242" s="568">
        <v>8838</v>
      </c>
      <c r="B242" s="571" t="s">
        <v>139</v>
      </c>
      <c r="C242" s="568">
        <v>8838</v>
      </c>
    </row>
    <row r="243" spans="1:3" ht="15.6">
      <c r="A243" s="568">
        <v>8839</v>
      </c>
      <c r="B243" s="572" t="s">
        <v>140</v>
      </c>
      <c r="C243" s="568">
        <v>8839</v>
      </c>
    </row>
    <row r="244" spans="1:3" ht="15.6">
      <c r="A244" s="568">
        <v>8845</v>
      </c>
      <c r="B244" s="573" t="s">
        <v>141</v>
      </c>
      <c r="C244" s="568">
        <v>8845</v>
      </c>
    </row>
    <row r="245" spans="1:3" ht="15.6">
      <c r="A245" s="568">
        <v>8848</v>
      </c>
      <c r="B245" s="579" t="s">
        <v>142</v>
      </c>
      <c r="C245" s="568">
        <v>8848</v>
      </c>
    </row>
    <row r="246" spans="1:3" ht="15.6">
      <c r="A246" s="568">
        <v>8849</v>
      </c>
      <c r="B246" s="571" t="s">
        <v>143</v>
      </c>
      <c r="C246" s="568">
        <v>8849</v>
      </c>
    </row>
    <row r="247" spans="1:3" ht="15.6">
      <c r="A247" s="568">
        <v>8851</v>
      </c>
      <c r="B247" s="571" t="s">
        <v>144</v>
      </c>
      <c r="C247" s="568">
        <v>8851</v>
      </c>
    </row>
    <row r="248" spans="1:3" ht="15.6">
      <c r="A248" s="568">
        <v>8852</v>
      </c>
      <c r="B248" s="571" t="s">
        <v>145</v>
      </c>
      <c r="C248" s="568">
        <v>8852</v>
      </c>
    </row>
    <row r="249" spans="1:3" ht="15.6">
      <c r="A249" s="568">
        <v>8853</v>
      </c>
      <c r="B249" s="571" t="s">
        <v>146</v>
      </c>
      <c r="C249" s="568">
        <v>8853</v>
      </c>
    </row>
    <row r="250" spans="1:3" ht="15.6">
      <c r="A250" s="568">
        <v>8855</v>
      </c>
      <c r="B250" s="573" t="s">
        <v>147</v>
      </c>
      <c r="C250" s="568">
        <v>8855</v>
      </c>
    </row>
    <row r="251" spans="1:3" ht="15.6">
      <c r="A251" s="568">
        <v>8858</v>
      </c>
      <c r="B251" s="584" t="s">
        <v>148</v>
      </c>
      <c r="C251" s="568">
        <v>8858</v>
      </c>
    </row>
    <row r="252" spans="1:3" ht="15.6">
      <c r="A252" s="568">
        <v>8859</v>
      </c>
      <c r="B252" s="572" t="s">
        <v>149</v>
      </c>
      <c r="C252" s="568">
        <v>8859</v>
      </c>
    </row>
    <row r="253" spans="1:3" ht="15.6">
      <c r="A253" s="568">
        <v>8861</v>
      </c>
      <c r="B253" s="571" t="s">
        <v>150</v>
      </c>
      <c r="C253" s="568">
        <v>8861</v>
      </c>
    </row>
    <row r="254" spans="1:3" ht="15.6">
      <c r="A254" s="568">
        <v>8862</v>
      </c>
      <c r="B254" s="572" t="s">
        <v>151</v>
      </c>
      <c r="C254" s="568">
        <v>8862</v>
      </c>
    </row>
    <row r="255" spans="1:3" ht="15.6">
      <c r="A255" s="568">
        <v>8863</v>
      </c>
      <c r="B255" s="572" t="s">
        <v>152</v>
      </c>
      <c r="C255" s="568">
        <v>8863</v>
      </c>
    </row>
    <row r="256" spans="1:3" ht="15.6">
      <c r="A256" s="568">
        <v>8864</v>
      </c>
      <c r="B256" s="571" t="s">
        <v>153</v>
      </c>
      <c r="C256" s="568">
        <v>8864</v>
      </c>
    </row>
    <row r="257" spans="1:3" ht="15.6">
      <c r="A257" s="568">
        <v>8865</v>
      </c>
      <c r="B257" s="572" t="s">
        <v>154</v>
      </c>
      <c r="C257" s="568">
        <v>8865</v>
      </c>
    </row>
    <row r="258" spans="1:3" ht="15.6">
      <c r="A258" s="568">
        <v>8866</v>
      </c>
      <c r="B258" s="572" t="s">
        <v>855</v>
      </c>
      <c r="C258" s="568">
        <v>8866</v>
      </c>
    </row>
    <row r="259" spans="1:3" ht="15.6">
      <c r="A259" s="568">
        <v>8867</v>
      </c>
      <c r="B259" s="572" t="s">
        <v>856</v>
      </c>
      <c r="C259" s="568">
        <v>8867</v>
      </c>
    </row>
    <row r="260" spans="1:3" ht="15.6">
      <c r="A260" s="568">
        <v>8868</v>
      </c>
      <c r="B260" s="572" t="s">
        <v>857</v>
      </c>
      <c r="C260" s="568">
        <v>8868</v>
      </c>
    </row>
    <row r="261" spans="1:3" ht="15.6">
      <c r="A261" s="568">
        <v>8869</v>
      </c>
      <c r="B261" s="571" t="s">
        <v>858</v>
      </c>
      <c r="C261" s="568">
        <v>8869</v>
      </c>
    </row>
    <row r="262" spans="1:3" ht="15.6">
      <c r="A262" s="568">
        <v>8871</v>
      </c>
      <c r="B262" s="572" t="s">
        <v>859</v>
      </c>
      <c r="C262" s="568">
        <v>8871</v>
      </c>
    </row>
    <row r="263" spans="1:3" ht="15.6">
      <c r="A263" s="568">
        <v>8872</v>
      </c>
      <c r="B263" s="572" t="s">
        <v>162</v>
      </c>
      <c r="C263" s="568">
        <v>8872</v>
      </c>
    </row>
    <row r="264" spans="1:3" ht="15.6">
      <c r="A264" s="568">
        <v>8873</v>
      </c>
      <c r="B264" s="572" t="s">
        <v>163</v>
      </c>
      <c r="C264" s="568">
        <v>8873</v>
      </c>
    </row>
    <row r="265" spans="1:3" ht="15.6">
      <c r="A265" s="568">
        <v>8875</v>
      </c>
      <c r="B265" s="572" t="s">
        <v>164</v>
      </c>
      <c r="C265" s="568">
        <v>8875</v>
      </c>
    </row>
    <row r="266" spans="1:3" ht="15.6">
      <c r="A266" s="568">
        <v>8876</v>
      </c>
      <c r="B266" s="572" t="s">
        <v>165</v>
      </c>
      <c r="C266" s="568">
        <v>8876</v>
      </c>
    </row>
    <row r="267" spans="1:3" ht="15.6">
      <c r="A267" s="568">
        <v>8877</v>
      </c>
      <c r="B267" s="571" t="s">
        <v>166</v>
      </c>
      <c r="C267" s="568">
        <v>8877</v>
      </c>
    </row>
    <row r="268" spans="1:3" ht="15.6">
      <c r="A268" s="568">
        <v>8878</v>
      </c>
      <c r="B268" s="584" t="s">
        <v>167</v>
      </c>
      <c r="C268" s="568">
        <v>8878</v>
      </c>
    </row>
    <row r="269" spans="1:3" ht="15.6">
      <c r="A269" s="568">
        <v>8885</v>
      </c>
      <c r="B269" s="574" t="s">
        <v>168</v>
      </c>
      <c r="C269" s="568">
        <v>8885</v>
      </c>
    </row>
    <row r="270" spans="1:3" ht="15.6">
      <c r="A270" s="568">
        <v>8888</v>
      </c>
      <c r="B270" s="571" t="s">
        <v>169</v>
      </c>
      <c r="C270" s="568">
        <v>8888</v>
      </c>
    </row>
    <row r="271" spans="1:3" ht="15.6">
      <c r="A271" s="568">
        <v>8897</v>
      </c>
      <c r="B271" s="571" t="s">
        <v>170</v>
      </c>
      <c r="C271" s="568">
        <v>8897</v>
      </c>
    </row>
    <row r="272" spans="1:3" ht="15.6">
      <c r="A272" s="568">
        <v>8898</v>
      </c>
      <c r="B272" s="571" t="s">
        <v>171</v>
      </c>
      <c r="C272" s="568">
        <v>8898</v>
      </c>
    </row>
    <row r="273" spans="1:3" ht="15.6">
      <c r="A273" s="568">
        <v>9910</v>
      </c>
      <c r="B273" s="574" t="s">
        <v>172</v>
      </c>
      <c r="C273" s="568">
        <v>9910</v>
      </c>
    </row>
    <row r="274" spans="1:3" ht="15.6">
      <c r="A274" s="568">
        <v>9997</v>
      </c>
      <c r="B274" s="571" t="s">
        <v>173</v>
      </c>
      <c r="C274" s="568">
        <v>9997</v>
      </c>
    </row>
    <row r="275" spans="1:3" ht="15.6">
      <c r="A275" s="568">
        <v>9998</v>
      </c>
      <c r="B275" s="571" t="s">
        <v>174</v>
      </c>
      <c r="C275" s="568">
        <v>9998</v>
      </c>
    </row>
    <row r="280" spans="1:3">
      <c r="A280" s="487" t="s">
        <v>698</v>
      </c>
      <c r="B280" s="488" t="s">
        <v>703</v>
      </c>
    </row>
    <row r="281" spans="1:3">
      <c r="A281" s="562" t="s">
        <v>175</v>
      </c>
      <c r="B281" s="563"/>
    </row>
    <row r="282" spans="1:3">
      <c r="A282" s="564" t="s">
        <v>176</v>
      </c>
      <c r="B282" s="565" t="s">
        <v>177</v>
      </c>
    </row>
    <row r="283" spans="1:3">
      <c r="A283" s="564" t="s">
        <v>178</v>
      </c>
      <c r="B283" s="565" t="s">
        <v>179</v>
      </c>
    </row>
    <row r="284" spans="1:3">
      <c r="A284" s="564" t="s">
        <v>180</v>
      </c>
      <c r="B284" s="565" t="s">
        <v>181</v>
      </c>
    </row>
    <row r="285" spans="1:3">
      <c r="A285" s="564" t="s">
        <v>182</v>
      </c>
      <c r="B285" s="565" t="s">
        <v>183</v>
      </c>
    </row>
    <row r="286" spans="1:3">
      <c r="A286" s="564" t="s">
        <v>184</v>
      </c>
      <c r="B286" s="565" t="s">
        <v>185</v>
      </c>
    </row>
    <row r="287" spans="1:3">
      <c r="A287" s="564" t="s">
        <v>186</v>
      </c>
      <c r="B287" s="565" t="s">
        <v>187</v>
      </c>
    </row>
    <row r="288" spans="1:3">
      <c r="A288" s="564" t="s">
        <v>188</v>
      </c>
      <c r="B288" s="565" t="s">
        <v>189</v>
      </c>
    </row>
    <row r="289" spans="1:2">
      <c r="A289" s="564" t="s">
        <v>190</v>
      </c>
      <c r="B289" s="565" t="s">
        <v>191</v>
      </c>
    </row>
    <row r="290" spans="1:2">
      <c r="A290" s="564" t="s">
        <v>192</v>
      </c>
      <c r="B290" s="565" t="s">
        <v>193</v>
      </c>
    </row>
    <row r="293" spans="1:2">
      <c r="A293" s="487" t="s">
        <v>698</v>
      </c>
      <c r="B293" s="488" t="s">
        <v>702</v>
      </c>
    </row>
    <row r="294" spans="1:2" ht="15.6">
      <c r="B294" s="450" t="s">
        <v>699</v>
      </c>
    </row>
    <row r="295" spans="1:2" ht="18.600000000000001" thickBot="1">
      <c r="B295" s="450" t="s">
        <v>700</v>
      </c>
    </row>
    <row r="296" spans="1:2" ht="16.8">
      <c r="A296" s="489" t="s">
        <v>194</v>
      </c>
      <c r="B296" s="490" t="s">
        <v>195</v>
      </c>
    </row>
    <row r="297" spans="1:2" ht="16.8">
      <c r="A297" s="491" t="s">
        <v>196</v>
      </c>
      <c r="B297" s="492" t="s">
        <v>197</v>
      </c>
    </row>
    <row r="298" spans="1:2" ht="16.8">
      <c r="A298" s="491" t="s">
        <v>198</v>
      </c>
      <c r="B298" s="493" t="s">
        <v>199</v>
      </c>
    </row>
    <row r="299" spans="1:2" ht="16.8">
      <c r="A299" s="491" t="s">
        <v>200</v>
      </c>
      <c r="B299" s="493" t="s">
        <v>201</v>
      </c>
    </row>
    <row r="300" spans="1:2" ht="16.8">
      <c r="A300" s="491" t="s">
        <v>202</v>
      </c>
      <c r="B300" s="493" t="s">
        <v>203</v>
      </c>
    </row>
    <row r="301" spans="1:2" ht="16.8">
      <c r="A301" s="491" t="s">
        <v>204</v>
      </c>
      <c r="B301" s="493" t="s">
        <v>205</v>
      </c>
    </row>
    <row r="302" spans="1:2" ht="16.8">
      <c r="A302" s="491" t="s">
        <v>206</v>
      </c>
      <c r="B302" s="493" t="s">
        <v>207</v>
      </c>
    </row>
    <row r="303" spans="1:2" ht="16.8">
      <c r="A303" s="491" t="s">
        <v>208</v>
      </c>
      <c r="B303" s="493" t="s">
        <v>209</v>
      </c>
    </row>
    <row r="304" spans="1:2" ht="16.8">
      <c r="A304" s="491" t="s">
        <v>210</v>
      </c>
      <c r="B304" s="493" t="s">
        <v>211</v>
      </c>
    </row>
    <row r="305" spans="1:2" ht="16.8">
      <c r="A305" s="491" t="s">
        <v>212</v>
      </c>
      <c r="B305" s="493" t="s">
        <v>213</v>
      </c>
    </row>
    <row r="306" spans="1:2" ht="16.8">
      <c r="A306" s="491" t="s">
        <v>214</v>
      </c>
      <c r="B306" s="493" t="s">
        <v>215</v>
      </c>
    </row>
    <row r="307" spans="1:2" ht="16.8">
      <c r="A307" s="491" t="s">
        <v>216</v>
      </c>
      <c r="B307" s="494" t="s">
        <v>217</v>
      </c>
    </row>
    <row r="308" spans="1:2" ht="16.8">
      <c r="A308" s="491" t="s">
        <v>218</v>
      </c>
      <c r="B308" s="494" t="s">
        <v>219</v>
      </c>
    </row>
    <row r="309" spans="1:2" ht="16.8">
      <c r="A309" s="491" t="s">
        <v>220</v>
      </c>
      <c r="B309" s="493" t="s">
        <v>221</v>
      </c>
    </row>
    <row r="310" spans="1:2" ht="16.8">
      <c r="A310" s="491" t="s">
        <v>222</v>
      </c>
      <c r="B310" s="493" t="s">
        <v>223</v>
      </c>
    </row>
    <row r="311" spans="1:2" ht="16.8">
      <c r="A311" s="491" t="s">
        <v>224</v>
      </c>
      <c r="B311" s="493" t="s">
        <v>225</v>
      </c>
    </row>
    <row r="312" spans="1:2" ht="16.8">
      <c r="A312" s="491" t="s">
        <v>226</v>
      </c>
      <c r="B312" s="493" t="s">
        <v>227</v>
      </c>
    </row>
    <row r="313" spans="1:2" ht="16.8">
      <c r="A313" s="491" t="s">
        <v>228</v>
      </c>
      <c r="B313" s="493" t="s">
        <v>229</v>
      </c>
    </row>
    <row r="314" spans="1:2" ht="16.8">
      <c r="A314" s="495" t="s">
        <v>230</v>
      </c>
      <c r="B314" s="493" t="s">
        <v>231</v>
      </c>
    </row>
    <row r="315" spans="1:2" ht="16.8">
      <c r="A315" s="495" t="s">
        <v>232</v>
      </c>
      <c r="B315" s="493" t="s">
        <v>233</v>
      </c>
    </row>
    <row r="316" spans="1:2" ht="16.8">
      <c r="A316" s="495" t="s">
        <v>234</v>
      </c>
      <c r="B316" s="493" t="s">
        <v>235</v>
      </c>
    </row>
    <row r="317" spans="1:2" s="451" customFormat="1" ht="16.8">
      <c r="A317" s="496" t="s">
        <v>236</v>
      </c>
      <c r="B317" s="497" t="s">
        <v>237</v>
      </c>
    </row>
    <row r="318" spans="1:2" ht="16.8">
      <c r="A318" s="495" t="s">
        <v>238</v>
      </c>
      <c r="B318" s="493" t="s">
        <v>239</v>
      </c>
    </row>
    <row r="319" spans="1:2" ht="31.2">
      <c r="A319" s="498" t="s">
        <v>240</v>
      </c>
      <c r="B319" s="499" t="s">
        <v>861</v>
      </c>
    </row>
    <row r="320" spans="1:2" ht="16.8">
      <c r="A320" s="500" t="s">
        <v>862</v>
      </c>
      <c r="B320" s="501" t="s">
        <v>863</v>
      </c>
    </row>
    <row r="321" spans="1:2" ht="16.8">
      <c r="A321" s="500" t="s">
        <v>864</v>
      </c>
      <c r="B321" s="501" t="s">
        <v>865</v>
      </c>
    </row>
    <row r="322" spans="1:2" ht="16.8">
      <c r="A322" s="495" t="s">
        <v>866</v>
      </c>
      <c r="B322" s="493" t="s">
        <v>867</v>
      </c>
    </row>
    <row r="323" spans="1:2" ht="16.8">
      <c r="A323" s="495" t="s">
        <v>868</v>
      </c>
      <c r="B323" s="493" t="s">
        <v>869</v>
      </c>
    </row>
    <row r="324" spans="1:2" ht="16.8">
      <c r="A324" s="495" t="s">
        <v>870</v>
      </c>
      <c r="B324" s="493" t="s">
        <v>871</v>
      </c>
    </row>
    <row r="325" spans="1:2" ht="16.8">
      <c r="A325" s="495" t="s">
        <v>872</v>
      </c>
      <c r="B325" s="493" t="s">
        <v>873</v>
      </c>
    </row>
    <row r="326" spans="1:2" ht="16.8">
      <c r="A326" s="495" t="s">
        <v>874</v>
      </c>
      <c r="B326" s="493" t="s">
        <v>875</v>
      </c>
    </row>
    <row r="327" spans="1:2" ht="16.8">
      <c r="A327" s="495" t="s">
        <v>876</v>
      </c>
      <c r="B327" s="493" t="s">
        <v>877</v>
      </c>
    </row>
    <row r="328" spans="1:2" ht="16.8">
      <c r="A328" s="495" t="s">
        <v>878</v>
      </c>
      <c r="B328" s="501" t="s">
        <v>879</v>
      </c>
    </row>
    <row r="329" spans="1:2" ht="16.8">
      <c r="A329" s="495" t="s">
        <v>880</v>
      </c>
      <c r="B329" s="501" t="s">
        <v>881</v>
      </c>
    </row>
    <row r="330" spans="1:2" ht="16.8">
      <c r="A330" s="495" t="s">
        <v>882</v>
      </c>
      <c r="B330" s="501" t="s">
        <v>883</v>
      </c>
    </row>
    <row r="331" spans="1:2" ht="16.8">
      <c r="A331" s="495" t="s">
        <v>884</v>
      </c>
      <c r="B331" s="493" t="s">
        <v>885</v>
      </c>
    </row>
    <row r="332" spans="1:2" ht="16.8">
      <c r="A332" s="495" t="s">
        <v>886</v>
      </c>
      <c r="B332" s="493" t="s">
        <v>887</v>
      </c>
    </row>
    <row r="333" spans="1:2" ht="16.8">
      <c r="A333" s="495" t="s">
        <v>888</v>
      </c>
      <c r="B333" s="501" t="s">
        <v>889</v>
      </c>
    </row>
    <row r="334" spans="1:2" ht="16.8">
      <c r="A334" s="495" t="s">
        <v>890</v>
      </c>
      <c r="B334" s="493" t="s">
        <v>891</v>
      </c>
    </row>
    <row r="335" spans="1:2" ht="16.8">
      <c r="A335" s="495" t="s">
        <v>892</v>
      </c>
      <c r="B335" s="493" t="s">
        <v>893</v>
      </c>
    </row>
    <row r="336" spans="1:2" ht="16.8">
      <c r="A336" s="495" t="s">
        <v>894</v>
      </c>
      <c r="B336" s="493" t="s">
        <v>895</v>
      </c>
    </row>
    <row r="337" spans="1:256" ht="16.8">
      <c r="A337" s="495" t="s">
        <v>896</v>
      </c>
      <c r="B337" s="493" t="s">
        <v>897</v>
      </c>
    </row>
    <row r="338" spans="1:256" ht="16.8">
      <c r="A338" s="495" t="s">
        <v>898</v>
      </c>
      <c r="B338" s="493" t="s">
        <v>1638</v>
      </c>
    </row>
    <row r="339" spans="1:256" ht="16.8">
      <c r="A339" s="495" t="s">
        <v>1639</v>
      </c>
      <c r="B339" s="493" t="s">
        <v>1640</v>
      </c>
    </row>
    <row r="340" spans="1:256" ht="16.8">
      <c r="A340" s="502" t="s">
        <v>1641</v>
      </c>
      <c r="B340" s="503" t="s">
        <v>1642</v>
      </c>
    </row>
    <row r="341" spans="1:256" s="451" customFormat="1" ht="16.8">
      <c r="A341" s="504" t="s">
        <v>1643</v>
      </c>
      <c r="B341" s="505" t="s">
        <v>1644</v>
      </c>
    </row>
    <row r="342" spans="1:256" s="451" customFormat="1" ht="16.8">
      <c r="A342" s="504" t="s">
        <v>1645</v>
      </c>
      <c r="B342" s="505" t="s">
        <v>1646</v>
      </c>
    </row>
    <row r="343" spans="1:256" s="451" customFormat="1" ht="16.8">
      <c r="A343" s="504" t="s">
        <v>1647</v>
      </c>
      <c r="B343" s="505" t="s">
        <v>1648</v>
      </c>
    </row>
    <row r="344" spans="1:256" ht="17.399999999999999" thickBot="1">
      <c r="A344" s="506" t="s">
        <v>1649</v>
      </c>
      <c r="B344" s="507" t="s">
        <v>1650</v>
      </c>
      <c r="C344" s="451"/>
    </row>
    <row r="345" spans="1:256" ht="18">
      <c r="A345" s="508"/>
      <c r="B345" s="509" t="s">
        <v>701</v>
      </c>
      <c r="C345" s="451"/>
      <c r="D345" s="486"/>
      <c r="E345" s="486"/>
      <c r="F345" s="486"/>
      <c r="G345" s="486"/>
      <c r="H345" s="486"/>
      <c r="I345" s="486"/>
      <c r="J345" s="486"/>
      <c r="K345" s="486"/>
      <c r="L345" s="486"/>
      <c r="M345" s="486"/>
      <c r="N345" s="486"/>
      <c r="O345" s="486"/>
      <c r="P345" s="486"/>
      <c r="Q345" s="486"/>
      <c r="R345" s="486"/>
      <c r="S345" s="486"/>
      <c r="T345" s="486"/>
      <c r="U345" s="486"/>
      <c r="V345" s="486"/>
      <c r="W345" s="486"/>
      <c r="X345" s="486"/>
      <c r="Y345" s="486"/>
      <c r="Z345" s="486"/>
      <c r="AA345" s="486"/>
      <c r="AB345" s="486"/>
      <c r="AC345" s="486"/>
      <c r="AD345" s="486"/>
      <c r="AE345" s="486"/>
      <c r="AF345" s="486"/>
      <c r="AG345" s="486"/>
      <c r="AH345" s="486"/>
      <c r="AI345" s="486"/>
      <c r="AJ345" s="486"/>
      <c r="AK345" s="486"/>
      <c r="AL345" s="486"/>
      <c r="AM345" s="486"/>
      <c r="AN345" s="486"/>
      <c r="AO345" s="486"/>
      <c r="AP345" s="486"/>
      <c r="AQ345" s="486"/>
      <c r="AR345" s="486"/>
      <c r="AS345" s="486"/>
      <c r="AT345" s="486"/>
      <c r="AU345" s="486"/>
      <c r="AV345" s="486"/>
      <c r="AW345" s="486"/>
      <c r="AX345" s="486"/>
      <c r="AY345" s="486"/>
      <c r="AZ345" s="486"/>
      <c r="BA345" s="486"/>
      <c r="BB345" s="486"/>
      <c r="BC345" s="486"/>
      <c r="BD345" s="486"/>
      <c r="BE345" s="486"/>
      <c r="BF345" s="486"/>
      <c r="BG345" s="486"/>
      <c r="BH345" s="486"/>
      <c r="BI345" s="486"/>
      <c r="BJ345" s="486"/>
      <c r="BK345" s="486"/>
      <c r="BL345" s="486"/>
      <c r="BM345" s="486"/>
      <c r="BN345" s="486"/>
      <c r="BO345" s="486"/>
      <c r="BP345" s="486"/>
      <c r="BQ345" s="486"/>
      <c r="BR345" s="486"/>
      <c r="BS345" s="486"/>
      <c r="BT345" s="486"/>
      <c r="BU345" s="486"/>
      <c r="BV345" s="486"/>
      <c r="BW345" s="486"/>
      <c r="BX345" s="486"/>
      <c r="BY345" s="486"/>
      <c r="BZ345" s="486"/>
      <c r="CA345" s="486"/>
      <c r="CB345" s="486"/>
      <c r="CC345" s="486"/>
      <c r="CD345" s="486"/>
      <c r="CE345" s="486"/>
      <c r="CF345" s="486"/>
      <c r="CG345" s="486"/>
      <c r="CH345" s="486"/>
      <c r="CI345" s="486"/>
      <c r="CJ345" s="486"/>
      <c r="CK345" s="486"/>
      <c r="CL345" s="486"/>
      <c r="CM345" s="486"/>
      <c r="CN345" s="486"/>
      <c r="CO345" s="486"/>
      <c r="CP345" s="486"/>
      <c r="CQ345" s="486"/>
      <c r="CR345" s="486"/>
      <c r="CS345" s="486"/>
      <c r="CT345" s="486"/>
      <c r="CU345" s="486"/>
      <c r="CV345" s="486"/>
      <c r="CW345" s="486"/>
      <c r="CX345" s="486"/>
      <c r="CY345" s="486"/>
      <c r="CZ345" s="486"/>
      <c r="DA345" s="486"/>
      <c r="DB345" s="486"/>
      <c r="DC345" s="486"/>
      <c r="DD345" s="486"/>
      <c r="DE345" s="486"/>
      <c r="DF345" s="486"/>
      <c r="DG345" s="486"/>
      <c r="DH345" s="486"/>
      <c r="DI345" s="486"/>
      <c r="DJ345" s="486"/>
      <c r="DK345" s="486"/>
      <c r="DL345" s="486"/>
      <c r="DM345" s="486"/>
      <c r="DN345" s="486"/>
      <c r="DO345" s="486"/>
      <c r="DP345" s="486"/>
      <c r="DQ345" s="486"/>
      <c r="DR345" s="486"/>
      <c r="DS345" s="486"/>
      <c r="DT345" s="486"/>
      <c r="DU345" s="486"/>
      <c r="DV345" s="486"/>
      <c r="DW345" s="486"/>
      <c r="DX345" s="486"/>
      <c r="DY345" s="486"/>
      <c r="DZ345" s="486"/>
      <c r="EA345" s="486"/>
      <c r="EB345" s="486"/>
      <c r="EC345" s="486"/>
      <c r="ED345" s="486"/>
      <c r="EE345" s="486"/>
      <c r="EF345" s="486"/>
      <c r="EG345" s="486"/>
      <c r="EH345" s="486"/>
      <c r="EI345" s="486"/>
      <c r="EJ345" s="486"/>
      <c r="EK345" s="486"/>
      <c r="EL345" s="486"/>
      <c r="EM345" s="486"/>
      <c r="EN345" s="486"/>
      <c r="EO345" s="486"/>
      <c r="EP345" s="486"/>
      <c r="EQ345" s="486"/>
      <c r="ER345" s="486"/>
      <c r="ES345" s="486"/>
      <c r="ET345" s="486"/>
      <c r="EU345" s="486"/>
      <c r="EV345" s="486"/>
      <c r="EW345" s="486"/>
      <c r="EX345" s="486"/>
      <c r="EY345" s="486"/>
      <c r="EZ345" s="486"/>
      <c r="FA345" s="486"/>
      <c r="FB345" s="486"/>
      <c r="FC345" s="486"/>
      <c r="FD345" s="486"/>
      <c r="FE345" s="486"/>
      <c r="FF345" s="486"/>
      <c r="FG345" s="486"/>
      <c r="FH345" s="486"/>
      <c r="FI345" s="486"/>
      <c r="FJ345" s="486"/>
      <c r="FK345" s="486"/>
      <c r="FL345" s="486"/>
      <c r="FM345" s="486"/>
      <c r="FN345" s="486"/>
      <c r="FO345" s="486"/>
      <c r="FP345" s="486"/>
      <c r="FQ345" s="486"/>
      <c r="FR345" s="486"/>
      <c r="FS345" s="486"/>
      <c r="FT345" s="486"/>
      <c r="FU345" s="486"/>
      <c r="FV345" s="486"/>
      <c r="FW345" s="486"/>
      <c r="FX345" s="486"/>
      <c r="FY345" s="486"/>
      <c r="FZ345" s="486"/>
      <c r="GA345" s="486"/>
      <c r="GB345" s="486"/>
      <c r="GC345" s="486"/>
      <c r="GD345" s="486"/>
      <c r="GE345" s="486"/>
      <c r="GF345" s="486"/>
      <c r="GG345" s="486"/>
      <c r="GH345" s="486"/>
      <c r="GI345" s="486"/>
      <c r="GJ345" s="486"/>
      <c r="GK345" s="486"/>
      <c r="GL345" s="486"/>
      <c r="GM345" s="486"/>
      <c r="GN345" s="486"/>
      <c r="GO345" s="486"/>
      <c r="GP345" s="486"/>
      <c r="GQ345" s="486"/>
      <c r="GR345" s="486"/>
      <c r="GS345" s="486"/>
      <c r="GT345" s="486"/>
      <c r="GU345" s="486"/>
      <c r="GV345" s="486"/>
      <c r="GW345" s="486"/>
      <c r="GX345" s="486"/>
      <c r="GY345" s="486"/>
      <c r="GZ345" s="486"/>
      <c r="HA345" s="486"/>
      <c r="HB345" s="486"/>
      <c r="HC345" s="486"/>
      <c r="HD345" s="486"/>
      <c r="HE345" s="486"/>
      <c r="HF345" s="486"/>
      <c r="HG345" s="486"/>
      <c r="HH345" s="486"/>
      <c r="HI345" s="486"/>
      <c r="HJ345" s="486"/>
      <c r="HK345" s="486"/>
      <c r="HL345" s="486"/>
      <c r="HM345" s="486"/>
      <c r="HN345" s="486"/>
      <c r="HO345" s="486"/>
      <c r="HP345" s="486"/>
      <c r="HQ345" s="486"/>
      <c r="HR345" s="486"/>
      <c r="HS345" s="486"/>
      <c r="HT345" s="486"/>
      <c r="HU345" s="486"/>
      <c r="HV345" s="486"/>
      <c r="HW345" s="486"/>
      <c r="HX345" s="486"/>
      <c r="HY345" s="486"/>
      <c r="HZ345" s="486"/>
      <c r="IA345" s="486"/>
      <c r="IB345" s="486"/>
      <c r="IC345" s="486"/>
      <c r="ID345" s="486"/>
      <c r="IE345" s="486"/>
      <c r="IF345" s="486"/>
      <c r="IG345" s="486"/>
      <c r="IH345" s="486"/>
      <c r="II345" s="486"/>
      <c r="IJ345" s="486"/>
      <c r="IK345" s="486"/>
      <c r="IL345" s="486"/>
      <c r="IM345" s="486"/>
      <c r="IN345" s="486"/>
      <c r="IO345" s="486"/>
      <c r="IP345" s="486"/>
      <c r="IQ345" s="486"/>
      <c r="IR345" s="486"/>
      <c r="IS345" s="486"/>
      <c r="IT345" s="486"/>
      <c r="IU345" s="486"/>
      <c r="IV345" s="486"/>
    </row>
    <row r="346" spans="1:256" ht="18">
      <c r="A346" s="510"/>
      <c r="B346" s="511" t="s">
        <v>1651</v>
      </c>
      <c r="C346" s="451"/>
    </row>
    <row r="347" spans="1:256" ht="18">
      <c r="A347" s="510"/>
      <c r="B347" s="512" t="s">
        <v>1652</v>
      </c>
      <c r="C347" s="451"/>
    </row>
    <row r="348" spans="1:256" ht="17.399999999999999">
      <c r="A348" s="513" t="s">
        <v>1653</v>
      </c>
      <c r="B348" s="514" t="s">
        <v>1654</v>
      </c>
      <c r="C348" s="451"/>
    </row>
    <row r="349" spans="1:256" ht="17.399999999999999">
      <c r="A349" s="515" t="s">
        <v>1655</v>
      </c>
      <c r="B349" s="516" t="s">
        <v>1656</v>
      </c>
    </row>
    <row r="350" spans="1:256" ht="18">
      <c r="A350" s="515" t="s">
        <v>1657</v>
      </c>
      <c r="B350" s="517" t="s">
        <v>1658</v>
      </c>
    </row>
    <row r="351" spans="1:256" ht="17.399999999999999">
      <c r="A351" s="515" t="s">
        <v>1659</v>
      </c>
      <c r="B351" s="517" t="s">
        <v>1660</v>
      </c>
    </row>
    <row r="352" spans="1:256" ht="18">
      <c r="A352" s="515" t="s">
        <v>1661</v>
      </c>
      <c r="B352" s="517" t="s">
        <v>1009</v>
      </c>
    </row>
    <row r="353" spans="1:5" ht="17.399999999999999">
      <c r="A353" s="515" t="s">
        <v>1010</v>
      </c>
      <c r="B353" s="517" t="s">
        <v>1011</v>
      </c>
    </row>
    <row r="354" spans="1:5" ht="17.399999999999999">
      <c r="A354" s="515" t="s">
        <v>1012</v>
      </c>
      <c r="B354" s="517" t="s">
        <v>1013</v>
      </c>
    </row>
    <row r="355" spans="1:5" ht="17.399999999999999">
      <c r="A355" s="515" t="s">
        <v>1014</v>
      </c>
      <c r="B355" s="518" t="s">
        <v>1015</v>
      </c>
    </row>
    <row r="356" spans="1:5" ht="17.399999999999999">
      <c r="A356" s="515" t="s">
        <v>1016</v>
      </c>
      <c r="B356" s="518" t="s">
        <v>1017</v>
      </c>
    </row>
    <row r="357" spans="1:5" ht="17.399999999999999">
      <c r="A357" s="515" t="s">
        <v>1018</v>
      </c>
      <c r="B357" s="518" t="s">
        <v>1019</v>
      </c>
    </row>
    <row r="358" spans="1:5" ht="17.399999999999999">
      <c r="A358" s="515" t="s">
        <v>1020</v>
      </c>
      <c r="B358" s="518" t="s">
        <v>1021</v>
      </c>
    </row>
    <row r="359" spans="1:5" ht="17.399999999999999">
      <c r="A359" s="515" t="s">
        <v>1022</v>
      </c>
      <c r="B359" s="519" t="s">
        <v>1023</v>
      </c>
    </row>
    <row r="360" spans="1:5" ht="17.399999999999999">
      <c r="A360" s="515" t="s">
        <v>1024</v>
      </c>
      <c r="B360" s="519" t="s">
        <v>1025</v>
      </c>
    </row>
    <row r="361" spans="1:5" ht="18">
      <c r="A361" s="515" t="s">
        <v>1026</v>
      </c>
      <c r="B361" s="518" t="s">
        <v>1027</v>
      </c>
    </row>
    <row r="362" spans="1:5" ht="17.399999999999999">
      <c r="A362" s="520" t="s">
        <v>1028</v>
      </c>
      <c r="B362" s="518" t="s">
        <v>1029</v>
      </c>
      <c r="C362" s="452" t="s">
        <v>1030</v>
      </c>
      <c r="D362" s="453"/>
      <c r="E362" s="454"/>
    </row>
    <row r="363" spans="1:5" ht="17.399999999999999">
      <c r="A363" s="520" t="s">
        <v>1031</v>
      </c>
      <c r="B363" s="517" t="s">
        <v>1032</v>
      </c>
      <c r="C363" s="452" t="s">
        <v>1030</v>
      </c>
      <c r="D363" s="453"/>
      <c r="E363" s="454"/>
    </row>
    <row r="364" spans="1:5" ht="18">
      <c r="A364" s="520" t="s">
        <v>1033</v>
      </c>
      <c r="B364" s="518" t="s">
        <v>1034</v>
      </c>
      <c r="C364" s="452" t="s">
        <v>1030</v>
      </c>
      <c r="D364" s="453"/>
      <c r="E364" s="454"/>
    </row>
    <row r="365" spans="1:5" ht="17.399999999999999">
      <c r="A365" s="520" t="s">
        <v>1035</v>
      </c>
      <c r="B365" s="518" t="s">
        <v>1036</v>
      </c>
      <c r="C365" s="452" t="s">
        <v>1030</v>
      </c>
      <c r="D365" s="453"/>
      <c r="E365" s="454"/>
    </row>
    <row r="366" spans="1:5" ht="17.399999999999999">
      <c r="A366" s="520" t="s">
        <v>1037</v>
      </c>
      <c r="B366" s="518" t="s">
        <v>1038</v>
      </c>
      <c r="C366" s="452" t="s">
        <v>1030</v>
      </c>
      <c r="D366" s="453"/>
      <c r="E366" s="454"/>
    </row>
    <row r="367" spans="1:5" ht="17.399999999999999">
      <c r="A367" s="520" t="s">
        <v>1039</v>
      </c>
      <c r="B367" s="518" t="s">
        <v>1040</v>
      </c>
      <c r="C367" s="452" t="s">
        <v>1030</v>
      </c>
      <c r="D367" s="453"/>
      <c r="E367" s="454"/>
    </row>
    <row r="368" spans="1:5" ht="17.399999999999999">
      <c r="A368" s="520" t="s">
        <v>1041</v>
      </c>
      <c r="B368" s="518" t="s">
        <v>1042</v>
      </c>
      <c r="C368" s="452" t="s">
        <v>1030</v>
      </c>
      <c r="D368" s="453"/>
      <c r="E368" s="454"/>
    </row>
    <row r="369" spans="1:5" ht="17.399999999999999">
      <c r="A369" s="520" t="s">
        <v>1043</v>
      </c>
      <c r="B369" s="518" t="s">
        <v>1044</v>
      </c>
      <c r="C369" s="452" t="s">
        <v>1030</v>
      </c>
      <c r="D369" s="453"/>
      <c r="E369" s="454"/>
    </row>
    <row r="370" spans="1:5" ht="17.399999999999999">
      <c r="A370" s="520" t="s">
        <v>1045</v>
      </c>
      <c r="B370" s="518" t="s">
        <v>1046</v>
      </c>
      <c r="C370" s="452" t="s">
        <v>1030</v>
      </c>
      <c r="D370" s="453"/>
      <c r="E370" s="454"/>
    </row>
    <row r="371" spans="1:5" ht="17.399999999999999">
      <c r="A371" s="520" t="s">
        <v>1047</v>
      </c>
      <c r="B371" s="517" t="s">
        <v>1048</v>
      </c>
      <c r="C371" s="452" t="s">
        <v>1030</v>
      </c>
      <c r="D371" s="453"/>
      <c r="E371" s="454"/>
    </row>
    <row r="372" spans="1:5" ht="17.399999999999999">
      <c r="A372" s="520" t="s">
        <v>1049</v>
      </c>
      <c r="B372" s="518" t="s">
        <v>1050</v>
      </c>
      <c r="C372" s="452" t="s">
        <v>1030</v>
      </c>
      <c r="D372" s="453"/>
      <c r="E372" s="454"/>
    </row>
    <row r="373" spans="1:5" ht="17.399999999999999">
      <c r="A373" s="520" t="s">
        <v>1051</v>
      </c>
      <c r="B373" s="517" t="s">
        <v>1052</v>
      </c>
      <c r="C373" s="452" t="s">
        <v>1030</v>
      </c>
      <c r="D373" s="453"/>
      <c r="E373" s="454"/>
    </row>
    <row r="374" spans="1:5" ht="17.399999999999999">
      <c r="A374" s="520" t="s">
        <v>1053</v>
      </c>
      <c r="B374" s="517" t="s">
        <v>1054</v>
      </c>
      <c r="C374" s="452" t="s">
        <v>1030</v>
      </c>
      <c r="D374" s="453"/>
      <c r="E374" s="454"/>
    </row>
    <row r="375" spans="1:5" ht="17.399999999999999">
      <c r="A375" s="520" t="s">
        <v>1055</v>
      </c>
      <c r="B375" s="517" t="s">
        <v>1056</v>
      </c>
      <c r="C375" s="452" t="s">
        <v>1030</v>
      </c>
      <c r="D375" s="453"/>
      <c r="E375" s="454"/>
    </row>
    <row r="376" spans="1:5" ht="17.399999999999999">
      <c r="A376" s="520" t="s">
        <v>1057</v>
      </c>
      <c r="B376" s="517" t="s">
        <v>1058</v>
      </c>
      <c r="C376" s="452" t="s">
        <v>1030</v>
      </c>
      <c r="D376" s="453"/>
      <c r="E376" s="454"/>
    </row>
    <row r="377" spans="1:5" ht="17.399999999999999">
      <c r="A377" s="520" t="s">
        <v>1059</v>
      </c>
      <c r="B377" s="517" t="s">
        <v>1060</v>
      </c>
      <c r="C377" s="452" t="s">
        <v>1030</v>
      </c>
      <c r="D377" s="453"/>
      <c r="E377" s="454"/>
    </row>
    <row r="378" spans="1:5" ht="17.399999999999999">
      <c r="A378" s="520" t="s">
        <v>1061</v>
      </c>
      <c r="B378" s="517" t="s">
        <v>1062</v>
      </c>
      <c r="C378" s="452" t="s">
        <v>1030</v>
      </c>
      <c r="D378" s="453"/>
      <c r="E378" s="454"/>
    </row>
    <row r="379" spans="1:5" ht="17.399999999999999">
      <c r="A379" s="520" t="s">
        <v>1063</v>
      </c>
      <c r="B379" s="517" t="s">
        <v>1064</v>
      </c>
      <c r="C379" s="452" t="s">
        <v>1030</v>
      </c>
      <c r="D379" s="453"/>
      <c r="E379" s="454"/>
    </row>
    <row r="380" spans="1:5" ht="17.399999999999999">
      <c r="A380" s="520" t="s">
        <v>1065</v>
      </c>
      <c r="B380" s="517" t="s">
        <v>1066</v>
      </c>
      <c r="C380" s="452" t="s">
        <v>1030</v>
      </c>
      <c r="D380" s="453"/>
      <c r="E380" s="454"/>
    </row>
    <row r="381" spans="1:5" ht="17.399999999999999">
      <c r="A381" s="520" t="s">
        <v>1067</v>
      </c>
      <c r="B381" s="521" t="s">
        <v>1068</v>
      </c>
      <c r="C381" s="452" t="s">
        <v>1030</v>
      </c>
      <c r="D381" s="453"/>
      <c r="E381" s="454"/>
    </row>
    <row r="382" spans="1:5" ht="17.399999999999999">
      <c r="A382" s="520" t="s">
        <v>1069</v>
      </c>
      <c r="B382" s="521" t="s">
        <v>1070</v>
      </c>
      <c r="C382" s="452" t="s">
        <v>1030</v>
      </c>
      <c r="D382" s="453"/>
      <c r="E382" s="454"/>
    </row>
    <row r="383" spans="1:5" ht="17.399999999999999">
      <c r="A383" s="522" t="s">
        <v>1071</v>
      </c>
      <c r="B383" s="523" t="s">
        <v>1072</v>
      </c>
      <c r="C383" s="452" t="s">
        <v>1030</v>
      </c>
      <c r="D383" s="455"/>
      <c r="E383" s="454"/>
    </row>
    <row r="384" spans="1:5" ht="18">
      <c r="A384" s="510" t="s">
        <v>1030</v>
      </c>
      <c r="B384" s="524" t="s">
        <v>1073</v>
      </c>
      <c r="C384" s="452" t="s">
        <v>1030</v>
      </c>
      <c r="D384" s="456"/>
      <c r="E384" s="454"/>
    </row>
    <row r="385" spans="1:5" ht="17.399999999999999">
      <c r="A385" s="525" t="s">
        <v>1074</v>
      </c>
      <c r="B385" s="526" t="s">
        <v>1075</v>
      </c>
      <c r="C385" s="452" t="s">
        <v>1030</v>
      </c>
      <c r="D385" s="453"/>
      <c r="E385" s="454"/>
    </row>
    <row r="386" spans="1:5" ht="17.399999999999999">
      <c r="A386" s="520" t="s">
        <v>1076</v>
      </c>
      <c r="B386" s="501" t="s">
        <v>1077</v>
      </c>
      <c r="C386" s="452" t="s">
        <v>1030</v>
      </c>
      <c r="D386" s="453"/>
      <c r="E386" s="454"/>
    </row>
    <row r="387" spans="1:5" ht="17.399999999999999">
      <c r="A387" s="527" t="s">
        <v>1078</v>
      </c>
      <c r="B387" s="528" t="s">
        <v>1079</v>
      </c>
      <c r="C387" s="452" t="s">
        <v>1030</v>
      </c>
      <c r="D387" s="453"/>
      <c r="E387" s="454"/>
    </row>
    <row r="388" spans="1:5" ht="18">
      <c r="A388" s="510" t="s">
        <v>1030</v>
      </c>
      <c r="B388" s="529" t="s">
        <v>1080</v>
      </c>
      <c r="C388" s="452" t="s">
        <v>1030</v>
      </c>
      <c r="D388" s="457"/>
      <c r="E388" s="454"/>
    </row>
    <row r="389" spans="1:5" ht="16.8">
      <c r="A389" s="530" t="s">
        <v>892</v>
      </c>
      <c r="B389" s="493" t="s">
        <v>893</v>
      </c>
      <c r="C389" s="452" t="s">
        <v>1030</v>
      </c>
      <c r="D389" s="458"/>
      <c r="E389" s="454"/>
    </row>
    <row r="390" spans="1:5" ht="16.8">
      <c r="A390" s="530" t="s">
        <v>894</v>
      </c>
      <c r="B390" s="493" t="s">
        <v>895</v>
      </c>
      <c r="C390" s="452" t="s">
        <v>1030</v>
      </c>
      <c r="D390" s="458"/>
      <c r="E390" s="454"/>
    </row>
    <row r="391" spans="1:5" ht="16.8">
      <c r="A391" s="531" t="s">
        <v>896</v>
      </c>
      <c r="B391" s="532" t="s">
        <v>897</v>
      </c>
      <c r="C391" s="452" t="s">
        <v>1030</v>
      </c>
      <c r="D391" s="458"/>
      <c r="E391" s="454"/>
    </row>
    <row r="392" spans="1:5" ht="18">
      <c r="A392" s="510" t="s">
        <v>1030</v>
      </c>
      <c r="B392" s="529" t="s">
        <v>1081</v>
      </c>
      <c r="C392" s="452" t="s">
        <v>1030</v>
      </c>
      <c r="D392" s="457"/>
      <c r="E392" s="454"/>
    </row>
    <row r="393" spans="1:5" ht="17.399999999999999">
      <c r="A393" s="525" t="s">
        <v>1082</v>
      </c>
      <c r="B393" s="526" t="s">
        <v>1083</v>
      </c>
      <c r="C393" s="452" t="s">
        <v>1030</v>
      </c>
      <c r="D393" s="453"/>
      <c r="E393" s="454"/>
    </row>
    <row r="394" spans="1:5" ht="18" thickBot="1">
      <c r="A394" s="533" t="s">
        <v>1084</v>
      </c>
      <c r="B394" s="534" t="s">
        <v>1085</v>
      </c>
      <c r="C394" s="452" t="s">
        <v>1030</v>
      </c>
      <c r="D394" s="459"/>
      <c r="E394" s="454"/>
    </row>
    <row r="395" spans="1:5" ht="16.8">
      <c r="A395" s="535" t="s">
        <v>1086</v>
      </c>
      <c r="B395" s="536" t="s">
        <v>311</v>
      </c>
      <c r="C395" s="452" t="s">
        <v>1030</v>
      </c>
      <c r="D395" s="458"/>
      <c r="E395" s="454"/>
    </row>
    <row r="396" spans="1:5" ht="16.8">
      <c r="A396" s="530" t="s">
        <v>312</v>
      </c>
      <c r="B396" s="493" t="s">
        <v>313</v>
      </c>
      <c r="C396" s="452" t="s">
        <v>1030</v>
      </c>
      <c r="D396" s="460"/>
      <c r="E396" s="454"/>
    </row>
    <row r="397" spans="1:5" ht="18" thickBot="1">
      <c r="A397" s="537" t="s">
        <v>314</v>
      </c>
      <c r="B397" s="538" t="s">
        <v>315</v>
      </c>
      <c r="C397" s="452" t="s">
        <v>1030</v>
      </c>
      <c r="D397" s="459"/>
      <c r="E397" s="454"/>
    </row>
    <row r="398" spans="1:5" ht="16.8">
      <c r="A398" s="539" t="s">
        <v>316</v>
      </c>
      <c r="B398" s="540" t="s">
        <v>317</v>
      </c>
      <c r="C398" s="452" t="s">
        <v>1030</v>
      </c>
      <c r="D398" s="460"/>
      <c r="E398" s="454"/>
    </row>
    <row r="399" spans="1:5" ht="16.8">
      <c r="A399" s="541" t="s">
        <v>318</v>
      </c>
      <c r="B399" s="493" t="s">
        <v>319</v>
      </c>
      <c r="C399" s="452" t="s">
        <v>1030</v>
      </c>
      <c r="D399" s="462"/>
      <c r="E399" s="454"/>
    </row>
    <row r="400" spans="1:5" ht="16.8">
      <c r="A400" s="530" t="s">
        <v>320</v>
      </c>
      <c r="B400" s="497" t="s">
        <v>1253</v>
      </c>
      <c r="C400" s="452" t="s">
        <v>1030</v>
      </c>
      <c r="D400" s="460"/>
      <c r="E400" s="454"/>
    </row>
    <row r="401" spans="1:5" ht="17.399999999999999" thickBot="1">
      <c r="A401" s="542" t="s">
        <v>1254</v>
      </c>
      <c r="B401" s="543" t="s">
        <v>1255</v>
      </c>
      <c r="C401" s="452" t="s">
        <v>1030</v>
      </c>
      <c r="D401" s="460"/>
      <c r="E401" s="454"/>
    </row>
    <row r="402" spans="1:5" ht="18">
      <c r="A402" s="544" t="s">
        <v>1256</v>
      </c>
      <c r="B402" s="545" t="s">
        <v>1257</v>
      </c>
      <c r="C402" s="452" t="s">
        <v>1030</v>
      </c>
      <c r="D402" s="463"/>
      <c r="E402" s="454"/>
    </row>
    <row r="403" spans="1:5" ht="18">
      <c r="A403" s="546" t="s">
        <v>1258</v>
      </c>
      <c r="B403" s="547" t="s">
        <v>1259</v>
      </c>
      <c r="C403" s="452" t="s">
        <v>1030</v>
      </c>
      <c r="D403" s="463"/>
      <c r="E403" s="454"/>
    </row>
    <row r="404" spans="1:5" ht="18">
      <c r="A404" s="546" t="s">
        <v>1260</v>
      </c>
      <c r="B404" s="548" t="s">
        <v>1261</v>
      </c>
      <c r="C404" s="452" t="s">
        <v>1030</v>
      </c>
      <c r="D404" s="463"/>
      <c r="E404" s="454"/>
    </row>
    <row r="405" spans="1:5" ht="18">
      <c r="A405" s="546" t="s">
        <v>1262</v>
      </c>
      <c r="B405" s="547" t="s">
        <v>1263</v>
      </c>
      <c r="C405" s="452" t="s">
        <v>1030</v>
      </c>
      <c r="D405" s="463"/>
      <c r="E405" s="454"/>
    </row>
    <row r="406" spans="1:5" ht="18">
      <c r="A406" s="546" t="s">
        <v>1264</v>
      </c>
      <c r="B406" s="547" t="s">
        <v>1265</v>
      </c>
      <c r="C406" s="452" t="s">
        <v>1030</v>
      </c>
      <c r="D406" s="463"/>
      <c r="E406" s="454"/>
    </row>
    <row r="407" spans="1:5" ht="18">
      <c r="A407" s="546" t="s">
        <v>1266</v>
      </c>
      <c r="B407" s="549" t="s">
        <v>1267</v>
      </c>
      <c r="C407" s="452" t="s">
        <v>1030</v>
      </c>
      <c r="D407" s="463"/>
      <c r="E407" s="454"/>
    </row>
    <row r="408" spans="1:5" ht="18">
      <c r="A408" s="546" t="s">
        <v>1268</v>
      </c>
      <c r="B408" s="549" t="s">
        <v>1269</v>
      </c>
      <c r="C408" s="452" t="s">
        <v>1030</v>
      </c>
      <c r="D408" s="463"/>
      <c r="E408" s="454"/>
    </row>
    <row r="409" spans="1:5" ht="18">
      <c r="A409" s="546" t="s">
        <v>1270</v>
      </c>
      <c r="B409" s="549" t="s">
        <v>1271</v>
      </c>
      <c r="C409" s="452" t="s">
        <v>1030</v>
      </c>
      <c r="D409" s="464"/>
      <c r="E409" s="454"/>
    </row>
    <row r="410" spans="1:5" ht="18">
      <c r="A410" s="546" t="s">
        <v>1272</v>
      </c>
      <c r="B410" s="549" t="s">
        <v>1273</v>
      </c>
      <c r="C410" s="452" t="s">
        <v>1030</v>
      </c>
      <c r="D410" s="464"/>
      <c r="E410" s="454"/>
    </row>
    <row r="411" spans="1:5" ht="18">
      <c r="A411" s="546" t="s">
        <v>1274</v>
      </c>
      <c r="B411" s="549" t="s">
        <v>1102</v>
      </c>
      <c r="C411" s="452" t="s">
        <v>1030</v>
      </c>
      <c r="D411" s="464"/>
      <c r="E411" s="454"/>
    </row>
    <row r="412" spans="1:5" ht="18">
      <c r="A412" s="546" t="s">
        <v>1103</v>
      </c>
      <c r="B412" s="547" t="s">
        <v>1104</v>
      </c>
      <c r="C412" s="452" t="s">
        <v>1030</v>
      </c>
      <c r="D412" s="464"/>
      <c r="E412" s="454"/>
    </row>
    <row r="413" spans="1:5" ht="18">
      <c r="A413" s="546" t="s">
        <v>1105</v>
      </c>
      <c r="B413" s="547" t="s">
        <v>1106</v>
      </c>
      <c r="C413" s="452" t="s">
        <v>1030</v>
      </c>
      <c r="D413" s="464"/>
      <c r="E413" s="454"/>
    </row>
    <row r="414" spans="1:5" ht="18">
      <c r="A414" s="546" t="s">
        <v>1107</v>
      </c>
      <c r="B414" s="547" t="s">
        <v>321</v>
      </c>
      <c r="C414" s="452" t="s">
        <v>1030</v>
      </c>
      <c r="D414" s="464"/>
      <c r="E414" s="454"/>
    </row>
    <row r="415" spans="1:5" ht="18.600000000000001" thickBot="1">
      <c r="A415" s="550" t="s">
        <v>322</v>
      </c>
      <c r="B415" s="551" t="s">
        <v>323</v>
      </c>
      <c r="C415" s="452" t="s">
        <v>1030</v>
      </c>
      <c r="D415" s="464"/>
      <c r="E415" s="454"/>
    </row>
    <row r="416" spans="1:5" ht="18">
      <c r="A416" s="544" t="s">
        <v>324</v>
      </c>
      <c r="B416" s="545" t="s">
        <v>325</v>
      </c>
      <c r="C416" s="452" t="s">
        <v>1030</v>
      </c>
      <c r="D416" s="463"/>
      <c r="E416" s="454"/>
    </row>
    <row r="417" spans="1:5" ht="18">
      <c r="A417" s="546" t="s">
        <v>326</v>
      </c>
      <c r="B417" s="548" t="s">
        <v>327</v>
      </c>
      <c r="C417" s="452" t="s">
        <v>1030</v>
      </c>
      <c r="D417" s="464"/>
      <c r="E417" s="454"/>
    </row>
    <row r="418" spans="1:5" ht="18">
      <c r="A418" s="546" t="s">
        <v>328</v>
      </c>
      <c r="B418" s="547" t="s">
        <v>329</v>
      </c>
      <c r="C418" s="452" t="s">
        <v>1030</v>
      </c>
      <c r="D418" s="464"/>
      <c r="E418" s="454"/>
    </row>
    <row r="419" spans="1:5" ht="18">
      <c r="A419" s="546" t="s">
        <v>330</v>
      </c>
      <c r="B419" s="547" t="s">
        <v>331</v>
      </c>
      <c r="C419" s="452" t="s">
        <v>1030</v>
      </c>
      <c r="D419" s="464"/>
      <c r="E419" s="454"/>
    </row>
    <row r="420" spans="1:5" ht="18">
      <c r="A420" s="546" t="s">
        <v>332</v>
      </c>
      <c r="B420" s="547" t="s">
        <v>333</v>
      </c>
      <c r="C420" s="452" t="s">
        <v>1030</v>
      </c>
      <c r="D420" s="464"/>
      <c r="E420" s="454"/>
    </row>
    <row r="421" spans="1:5" ht="18">
      <c r="A421" s="546" t="s">
        <v>334</v>
      </c>
      <c r="B421" s="547" t="s">
        <v>335</v>
      </c>
      <c r="C421" s="452" t="s">
        <v>1030</v>
      </c>
      <c r="D421" s="464"/>
      <c r="E421" s="454"/>
    </row>
    <row r="422" spans="1:5" ht="18">
      <c r="A422" s="546" t="s">
        <v>336</v>
      </c>
      <c r="B422" s="547" t="s">
        <v>337</v>
      </c>
      <c r="C422" s="452" t="s">
        <v>1030</v>
      </c>
      <c r="D422" s="464"/>
      <c r="E422" s="454"/>
    </row>
    <row r="423" spans="1:5" ht="18">
      <c r="A423" s="546" t="s">
        <v>338</v>
      </c>
      <c r="B423" s="547" t="s">
        <v>339</v>
      </c>
      <c r="C423" s="452" t="s">
        <v>1030</v>
      </c>
      <c r="D423" s="464"/>
      <c r="E423" s="454"/>
    </row>
    <row r="424" spans="1:5" ht="18">
      <c r="A424" s="546" t="s">
        <v>340</v>
      </c>
      <c r="B424" s="547" t="s">
        <v>341</v>
      </c>
      <c r="C424" s="452" t="s">
        <v>1030</v>
      </c>
      <c r="D424" s="464"/>
      <c r="E424" s="454"/>
    </row>
    <row r="425" spans="1:5" ht="18">
      <c r="A425" s="546" t="s">
        <v>342</v>
      </c>
      <c r="B425" s="547" t="s">
        <v>343</v>
      </c>
      <c r="C425" s="452" t="s">
        <v>1030</v>
      </c>
      <c r="D425" s="464"/>
      <c r="E425" s="454"/>
    </row>
    <row r="426" spans="1:5" ht="18">
      <c r="A426" s="546" t="s">
        <v>344</v>
      </c>
      <c r="B426" s="547" t="s">
        <v>345</v>
      </c>
      <c r="C426" s="452" t="s">
        <v>1030</v>
      </c>
      <c r="D426" s="464"/>
      <c r="E426" s="454"/>
    </row>
    <row r="427" spans="1:5" ht="18">
      <c r="A427" s="546" t="s">
        <v>346</v>
      </c>
      <c r="B427" s="547" t="s">
        <v>347</v>
      </c>
      <c r="C427" s="452" t="s">
        <v>1030</v>
      </c>
      <c r="D427" s="464"/>
      <c r="E427" s="454"/>
    </row>
    <row r="428" spans="1:5" ht="18.600000000000001" thickBot="1">
      <c r="A428" s="550" t="s">
        <v>348</v>
      </c>
      <c r="B428" s="551" t="s">
        <v>349</v>
      </c>
      <c r="C428" s="452" t="s">
        <v>1030</v>
      </c>
      <c r="D428" s="464"/>
      <c r="E428" s="454"/>
    </row>
    <row r="429" spans="1:5" ht="18">
      <c r="A429" s="544" t="s">
        <v>350</v>
      </c>
      <c r="B429" s="545" t="s">
        <v>351</v>
      </c>
      <c r="C429" s="452" t="s">
        <v>1030</v>
      </c>
      <c r="D429" s="464"/>
      <c r="E429" s="454"/>
    </row>
    <row r="430" spans="1:5" ht="18">
      <c r="A430" s="546" t="s">
        <v>352</v>
      </c>
      <c r="B430" s="547" t="s">
        <v>353</v>
      </c>
      <c r="C430" s="452" t="s">
        <v>1030</v>
      </c>
      <c r="D430" s="464"/>
      <c r="E430" s="454"/>
    </row>
    <row r="431" spans="1:5" ht="18">
      <c r="A431" s="546" t="s">
        <v>354</v>
      </c>
      <c r="B431" s="547" t="s">
        <v>355</v>
      </c>
      <c r="C431" s="452" t="s">
        <v>1030</v>
      </c>
      <c r="D431" s="464"/>
      <c r="E431" s="454"/>
    </row>
    <row r="432" spans="1:5" ht="18">
      <c r="A432" s="546" t="s">
        <v>356</v>
      </c>
      <c r="B432" s="547" t="s">
        <v>357</v>
      </c>
      <c r="C432" s="452" t="s">
        <v>1030</v>
      </c>
      <c r="D432" s="464"/>
      <c r="E432" s="454"/>
    </row>
    <row r="433" spans="1:5" ht="18">
      <c r="A433" s="546" t="s">
        <v>358</v>
      </c>
      <c r="B433" s="548" t="s">
        <v>359</v>
      </c>
      <c r="C433" s="452" t="s">
        <v>1030</v>
      </c>
      <c r="D433" s="464"/>
      <c r="E433" s="454"/>
    </row>
    <row r="434" spans="1:5" ht="18">
      <c r="A434" s="546" t="s">
        <v>360</v>
      </c>
      <c r="B434" s="547" t="s">
        <v>361</v>
      </c>
      <c r="C434" s="452" t="s">
        <v>1030</v>
      </c>
      <c r="D434" s="464"/>
      <c r="E434" s="454"/>
    </row>
    <row r="435" spans="1:5" ht="18">
      <c r="A435" s="546" t="s">
        <v>362</v>
      </c>
      <c r="B435" s="547" t="s">
        <v>363</v>
      </c>
      <c r="C435" s="452" t="s">
        <v>1030</v>
      </c>
      <c r="D435" s="464"/>
      <c r="E435" s="454"/>
    </row>
    <row r="436" spans="1:5" ht="18">
      <c r="A436" s="546" t="s">
        <v>364</v>
      </c>
      <c r="B436" s="547" t="s">
        <v>365</v>
      </c>
      <c r="C436" s="452" t="s">
        <v>1030</v>
      </c>
      <c r="D436" s="464"/>
      <c r="E436" s="454"/>
    </row>
    <row r="437" spans="1:5" ht="18">
      <c r="A437" s="546" t="s">
        <v>366</v>
      </c>
      <c r="B437" s="547" t="s">
        <v>367</v>
      </c>
      <c r="C437" s="452" t="s">
        <v>1030</v>
      </c>
      <c r="D437" s="464"/>
      <c r="E437" s="454"/>
    </row>
    <row r="438" spans="1:5" ht="18">
      <c r="A438" s="546" t="s">
        <v>368</v>
      </c>
      <c r="B438" s="547" t="s">
        <v>369</v>
      </c>
      <c r="C438" s="452" t="s">
        <v>1030</v>
      </c>
      <c r="D438" s="464"/>
      <c r="E438" s="454"/>
    </row>
    <row r="439" spans="1:5" ht="18">
      <c r="A439" s="546" t="s">
        <v>370</v>
      </c>
      <c r="B439" s="547" t="s">
        <v>371</v>
      </c>
      <c r="C439" s="452" t="s">
        <v>1030</v>
      </c>
      <c r="D439" s="464"/>
      <c r="E439" s="454"/>
    </row>
    <row r="440" spans="1:5" ht="18.600000000000001" thickBot="1">
      <c r="A440" s="550" t="s">
        <v>372</v>
      </c>
      <c r="B440" s="551" t="s">
        <v>373</v>
      </c>
      <c r="C440" s="452" t="s">
        <v>1030</v>
      </c>
      <c r="D440" s="464"/>
      <c r="E440" s="454"/>
    </row>
    <row r="441" spans="1:5" ht="18">
      <c r="A441" s="544" t="s">
        <v>374</v>
      </c>
      <c r="B441" s="552" t="s">
        <v>375</v>
      </c>
      <c r="C441" s="452" t="s">
        <v>1030</v>
      </c>
      <c r="D441" s="464"/>
      <c r="E441" s="454"/>
    </row>
    <row r="442" spans="1:5" ht="18">
      <c r="A442" s="546" t="s">
        <v>376</v>
      </c>
      <c r="B442" s="547" t="s">
        <v>377</v>
      </c>
      <c r="C442" s="452" t="s">
        <v>1030</v>
      </c>
      <c r="D442" s="464"/>
      <c r="E442" s="454"/>
    </row>
    <row r="443" spans="1:5" ht="18">
      <c r="A443" s="546" t="s">
        <v>378</v>
      </c>
      <c r="B443" s="547" t="s">
        <v>379</v>
      </c>
      <c r="C443" s="452" t="s">
        <v>1030</v>
      </c>
      <c r="D443" s="464"/>
      <c r="E443" s="454"/>
    </row>
    <row r="444" spans="1:5" ht="18">
      <c r="A444" s="546" t="s">
        <v>380</v>
      </c>
      <c r="B444" s="547" t="s">
        <v>381</v>
      </c>
      <c r="C444" s="452" t="s">
        <v>1030</v>
      </c>
      <c r="D444" s="464"/>
      <c r="E444" s="454"/>
    </row>
    <row r="445" spans="1:5" ht="18">
      <c r="A445" s="546" t="s">
        <v>382</v>
      </c>
      <c r="B445" s="547" t="s">
        <v>383</v>
      </c>
      <c r="C445" s="452" t="s">
        <v>1030</v>
      </c>
      <c r="D445" s="464"/>
      <c r="E445" s="454"/>
    </row>
    <row r="446" spans="1:5" ht="18">
      <c r="A446" s="546" t="s">
        <v>384</v>
      </c>
      <c r="B446" s="547" t="s">
        <v>385</v>
      </c>
      <c r="C446" s="452" t="s">
        <v>1030</v>
      </c>
      <c r="D446" s="464"/>
      <c r="E446" s="454"/>
    </row>
    <row r="447" spans="1:5" ht="18">
      <c r="A447" s="546" t="s">
        <v>386</v>
      </c>
      <c r="B447" s="547" t="s">
        <v>387</v>
      </c>
      <c r="C447" s="452" t="s">
        <v>1030</v>
      </c>
      <c r="D447" s="464"/>
      <c r="E447" s="454"/>
    </row>
    <row r="448" spans="1:5" ht="18">
      <c r="A448" s="546" t="s">
        <v>388</v>
      </c>
      <c r="B448" s="547" t="s">
        <v>389</v>
      </c>
      <c r="C448" s="452" t="s">
        <v>1030</v>
      </c>
      <c r="D448" s="464"/>
      <c r="E448" s="454"/>
    </row>
    <row r="449" spans="1:5" ht="18">
      <c r="A449" s="546" t="s">
        <v>390</v>
      </c>
      <c r="B449" s="547" t="s">
        <v>391</v>
      </c>
      <c r="C449" s="452" t="s">
        <v>1030</v>
      </c>
      <c r="D449" s="464"/>
      <c r="E449" s="454"/>
    </row>
    <row r="450" spans="1:5" ht="18.600000000000001" thickBot="1">
      <c r="A450" s="550" t="s">
        <v>392</v>
      </c>
      <c r="B450" s="551" t="s">
        <v>393</v>
      </c>
      <c r="C450" s="452" t="s">
        <v>1030</v>
      </c>
      <c r="D450" s="464"/>
      <c r="E450" s="454"/>
    </row>
    <row r="451" spans="1:5" ht="18">
      <c r="A451" s="544" t="s">
        <v>394</v>
      </c>
      <c r="B451" s="545" t="s">
        <v>395</v>
      </c>
      <c r="C451" s="452" t="s">
        <v>1030</v>
      </c>
      <c r="D451" s="464"/>
      <c r="E451" s="454"/>
    </row>
    <row r="452" spans="1:5" ht="18">
      <c r="A452" s="546" t="s">
        <v>396</v>
      </c>
      <c r="B452" s="547" t="s">
        <v>397</v>
      </c>
      <c r="C452" s="452" t="s">
        <v>1030</v>
      </c>
      <c r="D452" s="464"/>
      <c r="E452" s="454"/>
    </row>
    <row r="453" spans="1:5" ht="18">
      <c r="A453" s="546" t="s">
        <v>398</v>
      </c>
      <c r="B453" s="547" t="s">
        <v>399</v>
      </c>
      <c r="C453" s="452" t="s">
        <v>1030</v>
      </c>
      <c r="D453" s="464"/>
      <c r="E453" s="454"/>
    </row>
    <row r="454" spans="1:5" ht="18">
      <c r="A454" s="546" t="s">
        <v>400</v>
      </c>
      <c r="B454" s="548" t="s">
        <v>401</v>
      </c>
      <c r="C454" s="452" t="s">
        <v>1030</v>
      </c>
      <c r="D454" s="464"/>
      <c r="E454" s="454"/>
    </row>
    <row r="455" spans="1:5" ht="18">
      <c r="A455" s="546" t="s">
        <v>402</v>
      </c>
      <c r="B455" s="547" t="s">
        <v>403</v>
      </c>
      <c r="C455" s="452" t="s">
        <v>1030</v>
      </c>
      <c r="D455" s="464"/>
      <c r="E455" s="454"/>
    </row>
    <row r="456" spans="1:5" ht="18">
      <c r="A456" s="546" t="s">
        <v>404</v>
      </c>
      <c r="B456" s="547" t="s">
        <v>405</v>
      </c>
      <c r="C456" s="452" t="s">
        <v>1030</v>
      </c>
      <c r="D456" s="464"/>
      <c r="E456" s="454"/>
    </row>
    <row r="457" spans="1:5" ht="18">
      <c r="A457" s="546" t="s">
        <v>406</v>
      </c>
      <c r="B457" s="547" t="s">
        <v>407</v>
      </c>
      <c r="C457" s="452" t="s">
        <v>1030</v>
      </c>
      <c r="D457" s="464"/>
      <c r="E457" s="454"/>
    </row>
    <row r="458" spans="1:5" ht="18">
      <c r="A458" s="546" t="s">
        <v>408</v>
      </c>
      <c r="B458" s="547" t="s">
        <v>409</v>
      </c>
      <c r="C458" s="452" t="s">
        <v>1030</v>
      </c>
      <c r="D458" s="464"/>
      <c r="E458" s="454"/>
    </row>
    <row r="459" spans="1:5" ht="18">
      <c r="A459" s="546" t="s">
        <v>410</v>
      </c>
      <c r="B459" s="547" t="s">
        <v>411</v>
      </c>
      <c r="C459" s="452" t="s">
        <v>1030</v>
      </c>
      <c r="D459" s="464"/>
      <c r="E459" s="454"/>
    </row>
    <row r="460" spans="1:5" ht="18">
      <c r="A460" s="546" t="s">
        <v>412</v>
      </c>
      <c r="B460" s="547" t="s">
        <v>413</v>
      </c>
      <c r="C460" s="452" t="s">
        <v>1030</v>
      </c>
      <c r="D460" s="464"/>
      <c r="E460" s="454"/>
    </row>
    <row r="461" spans="1:5" ht="18.600000000000001" thickBot="1">
      <c r="A461" s="550" t="s">
        <v>414</v>
      </c>
      <c r="B461" s="551" t="s">
        <v>415</v>
      </c>
      <c r="C461" s="452" t="s">
        <v>1030</v>
      </c>
      <c r="D461" s="464"/>
      <c r="E461" s="454"/>
    </row>
    <row r="462" spans="1:5" ht="18">
      <c r="A462" s="544" t="s">
        <v>416</v>
      </c>
      <c r="B462" s="545" t="s">
        <v>417</v>
      </c>
      <c r="C462" s="452" t="s">
        <v>1030</v>
      </c>
      <c r="D462" s="464"/>
      <c r="E462" s="454"/>
    </row>
    <row r="463" spans="1:5" ht="18">
      <c r="A463" s="546" t="s">
        <v>418</v>
      </c>
      <c r="B463" s="547" t="s">
        <v>419</v>
      </c>
      <c r="C463" s="452" t="s">
        <v>1030</v>
      </c>
      <c r="D463" s="464"/>
      <c r="E463" s="454"/>
    </row>
    <row r="464" spans="1:5" ht="18">
      <c r="A464" s="546" t="s">
        <v>420</v>
      </c>
      <c r="B464" s="548" t="s">
        <v>421</v>
      </c>
      <c r="C464" s="452" t="s">
        <v>1030</v>
      </c>
      <c r="D464" s="464"/>
      <c r="E464" s="454"/>
    </row>
    <row r="465" spans="1:5" ht="18">
      <c r="A465" s="546" t="s">
        <v>422</v>
      </c>
      <c r="B465" s="547" t="s">
        <v>423</v>
      </c>
      <c r="C465" s="452" t="s">
        <v>1030</v>
      </c>
      <c r="D465" s="464"/>
      <c r="E465" s="454"/>
    </row>
    <row r="466" spans="1:5" ht="18">
      <c r="A466" s="546" t="s">
        <v>424</v>
      </c>
      <c r="B466" s="547" t="s">
        <v>425</v>
      </c>
      <c r="C466" s="452" t="s">
        <v>1030</v>
      </c>
      <c r="D466" s="464"/>
      <c r="E466" s="454"/>
    </row>
    <row r="467" spans="1:5" ht="18">
      <c r="A467" s="546" t="s">
        <v>426</v>
      </c>
      <c r="B467" s="547" t="s">
        <v>427</v>
      </c>
      <c r="C467" s="452" t="s">
        <v>1030</v>
      </c>
      <c r="D467" s="464"/>
      <c r="E467" s="454"/>
    </row>
    <row r="468" spans="1:5" ht="18">
      <c r="A468" s="546" t="s">
        <v>428</v>
      </c>
      <c r="B468" s="547" t="s">
        <v>429</v>
      </c>
      <c r="C468" s="452" t="s">
        <v>1030</v>
      </c>
      <c r="D468" s="464"/>
      <c r="E468" s="454"/>
    </row>
    <row r="469" spans="1:5" ht="18">
      <c r="A469" s="546" t="s">
        <v>430</v>
      </c>
      <c r="B469" s="547" t="s">
        <v>431</v>
      </c>
      <c r="C469" s="452" t="s">
        <v>1030</v>
      </c>
      <c r="D469" s="464"/>
      <c r="E469" s="454"/>
    </row>
    <row r="470" spans="1:5" ht="18">
      <c r="A470" s="546" t="s">
        <v>432</v>
      </c>
      <c r="B470" s="547" t="s">
        <v>433</v>
      </c>
      <c r="C470" s="452" t="s">
        <v>1030</v>
      </c>
      <c r="D470" s="464"/>
      <c r="E470" s="454"/>
    </row>
    <row r="471" spans="1:5" ht="18.600000000000001" thickBot="1">
      <c r="A471" s="550" t="s">
        <v>434</v>
      </c>
      <c r="B471" s="551" t="s">
        <v>435</v>
      </c>
      <c r="C471" s="452" t="s">
        <v>1030</v>
      </c>
      <c r="D471" s="464"/>
      <c r="E471" s="454"/>
    </row>
    <row r="472" spans="1:5" ht="18">
      <c r="A472" s="544" t="s">
        <v>436</v>
      </c>
      <c r="B472" s="552" t="s">
        <v>437</v>
      </c>
      <c r="C472" s="452" t="s">
        <v>1030</v>
      </c>
      <c r="D472" s="464"/>
      <c r="E472" s="454"/>
    </row>
    <row r="473" spans="1:5" ht="18">
      <c r="A473" s="546" t="s">
        <v>438</v>
      </c>
      <c r="B473" s="547" t="s">
        <v>439</v>
      </c>
      <c r="C473" s="452" t="s">
        <v>1030</v>
      </c>
      <c r="D473" s="464"/>
      <c r="E473" s="454"/>
    </row>
    <row r="474" spans="1:5" ht="18">
      <c r="A474" s="546" t="s">
        <v>440</v>
      </c>
      <c r="B474" s="547" t="s">
        <v>441</v>
      </c>
      <c r="C474" s="452" t="s">
        <v>1030</v>
      </c>
      <c r="D474" s="464"/>
      <c r="E474" s="454"/>
    </row>
    <row r="475" spans="1:5" ht="18.600000000000001" thickBot="1">
      <c r="A475" s="550" t="s">
        <v>442</v>
      </c>
      <c r="B475" s="551" t="s">
        <v>443</v>
      </c>
      <c r="C475" s="452" t="s">
        <v>1030</v>
      </c>
      <c r="D475" s="464"/>
      <c r="E475" s="454"/>
    </row>
    <row r="476" spans="1:5" ht="18">
      <c r="A476" s="544" t="s">
        <v>444</v>
      </c>
      <c r="B476" s="545" t="s">
        <v>445</v>
      </c>
      <c r="C476" s="452" t="s">
        <v>1030</v>
      </c>
      <c r="D476" s="464"/>
      <c r="E476" s="454"/>
    </row>
    <row r="477" spans="1:5" ht="18">
      <c r="A477" s="546" t="s">
        <v>446</v>
      </c>
      <c r="B477" s="547" t="s">
        <v>447</v>
      </c>
      <c r="C477" s="452" t="s">
        <v>1030</v>
      </c>
      <c r="D477" s="464"/>
      <c r="E477" s="454"/>
    </row>
    <row r="478" spans="1:5" ht="18">
      <c r="A478" s="546" t="s">
        <v>448</v>
      </c>
      <c r="B478" s="548" t="s">
        <v>449</v>
      </c>
      <c r="C478" s="452" t="s">
        <v>1030</v>
      </c>
      <c r="D478" s="464"/>
      <c r="E478" s="454"/>
    </row>
    <row r="479" spans="1:5" ht="18">
      <c r="A479" s="546" t="s">
        <v>450</v>
      </c>
      <c r="B479" s="547" t="s">
        <v>451</v>
      </c>
      <c r="C479" s="452" t="s">
        <v>1030</v>
      </c>
      <c r="D479" s="464"/>
      <c r="E479" s="454"/>
    </row>
    <row r="480" spans="1:5" ht="18">
      <c r="A480" s="546" t="s">
        <v>452</v>
      </c>
      <c r="B480" s="547" t="s">
        <v>453</v>
      </c>
      <c r="C480" s="452" t="s">
        <v>1030</v>
      </c>
      <c r="D480" s="464"/>
      <c r="E480" s="454"/>
    </row>
    <row r="481" spans="1:5" ht="18">
      <c r="A481" s="546" t="s">
        <v>454</v>
      </c>
      <c r="B481" s="547" t="s">
        <v>455</v>
      </c>
      <c r="C481" s="452" t="s">
        <v>1030</v>
      </c>
      <c r="D481" s="464"/>
      <c r="E481" s="454"/>
    </row>
    <row r="482" spans="1:5" ht="18">
      <c r="A482" s="546" t="s">
        <v>456</v>
      </c>
      <c r="B482" s="547" t="s">
        <v>457</v>
      </c>
      <c r="C482" s="452" t="s">
        <v>1030</v>
      </c>
      <c r="D482" s="464"/>
      <c r="E482" s="454"/>
    </row>
    <row r="483" spans="1:5" ht="18.600000000000001" thickBot="1">
      <c r="A483" s="550" t="s">
        <v>458</v>
      </c>
      <c r="B483" s="551" t="s">
        <v>459</v>
      </c>
      <c r="C483" s="452" t="s">
        <v>1030</v>
      </c>
      <c r="D483" s="464"/>
      <c r="E483" s="454"/>
    </row>
    <row r="484" spans="1:5" ht="18">
      <c r="A484" s="544" t="s">
        <v>460</v>
      </c>
      <c r="B484" s="545" t="s">
        <v>461</v>
      </c>
      <c r="C484" s="452" t="s">
        <v>1030</v>
      </c>
      <c r="D484" s="464"/>
      <c r="E484" s="454"/>
    </row>
    <row r="485" spans="1:5" ht="18">
      <c r="A485" s="546" t="s">
        <v>462</v>
      </c>
      <c r="B485" s="547" t="s">
        <v>463</v>
      </c>
      <c r="C485" s="452" t="s">
        <v>1030</v>
      </c>
      <c r="D485" s="464"/>
      <c r="E485" s="454"/>
    </row>
    <row r="486" spans="1:5" ht="18">
      <c r="A486" s="546" t="s">
        <v>464</v>
      </c>
      <c r="B486" s="547" t="s">
        <v>465</v>
      </c>
      <c r="C486" s="452" t="s">
        <v>1030</v>
      </c>
      <c r="D486" s="464"/>
      <c r="E486" s="454"/>
    </row>
    <row r="487" spans="1:5" ht="18">
      <c r="A487" s="546" t="s">
        <v>466</v>
      </c>
      <c r="B487" s="547" t="s">
        <v>467</v>
      </c>
      <c r="C487" s="452" t="s">
        <v>1030</v>
      </c>
      <c r="D487" s="464"/>
      <c r="E487" s="454"/>
    </row>
    <row r="488" spans="1:5" ht="18">
      <c r="A488" s="546" t="s">
        <v>468</v>
      </c>
      <c r="B488" s="548" t="s">
        <v>469</v>
      </c>
      <c r="C488" s="452" t="s">
        <v>1030</v>
      </c>
      <c r="D488" s="464"/>
      <c r="E488" s="454"/>
    </row>
    <row r="489" spans="1:5" ht="18">
      <c r="A489" s="546" t="s">
        <v>470</v>
      </c>
      <c r="B489" s="547" t="s">
        <v>471</v>
      </c>
      <c r="C489" s="452" t="s">
        <v>1030</v>
      </c>
      <c r="D489" s="464"/>
      <c r="E489" s="454"/>
    </row>
    <row r="490" spans="1:5" ht="18.600000000000001" thickBot="1">
      <c r="A490" s="550" t="s">
        <v>1298</v>
      </c>
      <c r="B490" s="551" t="s">
        <v>1299</v>
      </c>
      <c r="C490" s="452" t="s">
        <v>1030</v>
      </c>
      <c r="D490" s="464"/>
      <c r="E490" s="454"/>
    </row>
    <row r="491" spans="1:5" ht="18">
      <c r="A491" s="544" t="s">
        <v>1300</v>
      </c>
      <c r="B491" s="545" t="s">
        <v>1301</v>
      </c>
      <c r="C491" s="452" t="s">
        <v>1030</v>
      </c>
      <c r="D491" s="464"/>
      <c r="E491" s="454"/>
    </row>
    <row r="492" spans="1:5" ht="18">
      <c r="A492" s="546" t="s">
        <v>1302</v>
      </c>
      <c r="B492" s="547" t="s">
        <v>1303</v>
      </c>
      <c r="C492" s="452" t="s">
        <v>1030</v>
      </c>
      <c r="D492" s="464"/>
      <c r="E492" s="454"/>
    </row>
    <row r="493" spans="1:5" ht="18">
      <c r="A493" s="546" t="s">
        <v>1304</v>
      </c>
      <c r="B493" s="547" t="s">
        <v>1305</v>
      </c>
      <c r="C493" s="452" t="s">
        <v>1030</v>
      </c>
      <c r="D493" s="464"/>
      <c r="E493" s="454"/>
    </row>
    <row r="494" spans="1:5" ht="18">
      <c r="A494" s="546" t="s">
        <v>1306</v>
      </c>
      <c r="B494" s="547" t="s">
        <v>1307</v>
      </c>
      <c r="C494" s="452" t="s">
        <v>1030</v>
      </c>
      <c r="D494" s="464"/>
      <c r="E494" s="454"/>
    </row>
    <row r="495" spans="1:5" ht="18">
      <c r="A495" s="546" t="s">
        <v>1308</v>
      </c>
      <c r="B495" s="548" t="s">
        <v>1309</v>
      </c>
      <c r="C495" s="452" t="s">
        <v>1030</v>
      </c>
      <c r="D495" s="464"/>
      <c r="E495" s="454"/>
    </row>
    <row r="496" spans="1:5" ht="18">
      <c r="A496" s="546" t="s">
        <v>1310</v>
      </c>
      <c r="B496" s="547" t="s">
        <v>1311</v>
      </c>
      <c r="C496" s="452" t="s">
        <v>1030</v>
      </c>
      <c r="D496" s="464"/>
      <c r="E496" s="454"/>
    </row>
    <row r="497" spans="1:5" ht="18">
      <c r="A497" s="546" t="s">
        <v>1312</v>
      </c>
      <c r="B497" s="547" t="s">
        <v>1313</v>
      </c>
      <c r="C497" s="452" t="s">
        <v>1030</v>
      </c>
      <c r="D497" s="464"/>
      <c r="E497" s="454"/>
    </row>
    <row r="498" spans="1:5" ht="18">
      <c r="A498" s="546" t="s">
        <v>1314</v>
      </c>
      <c r="B498" s="547" t="s">
        <v>1315</v>
      </c>
      <c r="C498" s="452" t="s">
        <v>1030</v>
      </c>
      <c r="D498" s="464"/>
      <c r="E498" s="454"/>
    </row>
    <row r="499" spans="1:5" ht="18.600000000000001" thickBot="1">
      <c r="A499" s="550" t="s">
        <v>1316</v>
      </c>
      <c r="B499" s="551" t="s">
        <v>1317</v>
      </c>
      <c r="C499" s="452" t="s">
        <v>1030</v>
      </c>
      <c r="D499" s="464"/>
      <c r="E499" s="454"/>
    </row>
    <row r="500" spans="1:5" ht="18">
      <c r="A500" s="544" t="s">
        <v>1318</v>
      </c>
      <c r="B500" s="545" t="s">
        <v>1319</v>
      </c>
      <c r="C500" s="452" t="s">
        <v>1030</v>
      </c>
      <c r="D500" s="464"/>
      <c r="E500" s="454"/>
    </row>
    <row r="501" spans="1:5" ht="18">
      <c r="A501" s="546" t="s">
        <v>1320</v>
      </c>
      <c r="B501" s="547" t="s">
        <v>1321</v>
      </c>
      <c r="C501" s="452" t="s">
        <v>1030</v>
      </c>
      <c r="D501" s="464"/>
      <c r="E501" s="454"/>
    </row>
    <row r="502" spans="1:5" ht="18">
      <c r="A502" s="546" t="s">
        <v>1322</v>
      </c>
      <c r="B502" s="548" t="s">
        <v>1323</v>
      </c>
      <c r="C502" s="452" t="s">
        <v>1030</v>
      </c>
      <c r="D502" s="464"/>
      <c r="E502" s="454"/>
    </row>
    <row r="503" spans="1:5" ht="18">
      <c r="A503" s="546" t="s">
        <v>1324</v>
      </c>
      <c r="B503" s="547" t="s">
        <v>1325</v>
      </c>
      <c r="C503" s="452" t="s">
        <v>1030</v>
      </c>
      <c r="D503" s="464"/>
      <c r="E503" s="454"/>
    </row>
    <row r="504" spans="1:5" ht="18">
      <c r="A504" s="546" t="s">
        <v>1326</v>
      </c>
      <c r="B504" s="547" t="s">
        <v>1327</v>
      </c>
      <c r="C504" s="452" t="s">
        <v>1030</v>
      </c>
      <c r="D504" s="464"/>
      <c r="E504" s="454"/>
    </row>
    <row r="505" spans="1:5" ht="18">
      <c r="A505" s="546" t="s">
        <v>1328</v>
      </c>
      <c r="B505" s="547" t="s">
        <v>1329</v>
      </c>
      <c r="C505" s="452" t="s">
        <v>1030</v>
      </c>
      <c r="D505" s="464"/>
      <c r="E505" s="454"/>
    </row>
    <row r="506" spans="1:5" ht="18">
      <c r="A506" s="546" t="s">
        <v>1330</v>
      </c>
      <c r="B506" s="547" t="s">
        <v>1331</v>
      </c>
      <c r="C506" s="452" t="s">
        <v>1030</v>
      </c>
      <c r="D506" s="464"/>
      <c r="E506" s="454"/>
    </row>
    <row r="507" spans="1:5" ht="18.600000000000001" thickBot="1">
      <c r="A507" s="550" t="s">
        <v>1332</v>
      </c>
      <c r="B507" s="551" t="s">
        <v>1333</v>
      </c>
      <c r="C507" s="452" t="s">
        <v>1030</v>
      </c>
      <c r="D507" s="464"/>
      <c r="E507" s="454"/>
    </row>
    <row r="508" spans="1:5" ht="18">
      <c r="A508" s="544" t="s">
        <v>1334</v>
      </c>
      <c r="B508" s="545" t="s">
        <v>1335</v>
      </c>
      <c r="C508" s="452" t="s">
        <v>1030</v>
      </c>
      <c r="D508" s="464"/>
      <c r="E508" s="454"/>
    </row>
    <row r="509" spans="1:5" ht="18">
      <c r="A509" s="546" t="s">
        <v>1336</v>
      </c>
      <c r="B509" s="547" t="s">
        <v>1337</v>
      </c>
      <c r="C509" s="452" t="s">
        <v>1030</v>
      </c>
      <c r="D509" s="464"/>
      <c r="E509" s="454"/>
    </row>
    <row r="510" spans="1:5" ht="18">
      <c r="A510" s="546" t="s">
        <v>1338</v>
      </c>
      <c r="B510" s="547" t="s">
        <v>1339</v>
      </c>
      <c r="C510" s="452" t="s">
        <v>1030</v>
      </c>
      <c r="D510" s="464"/>
      <c r="E510" s="454"/>
    </row>
    <row r="511" spans="1:5" ht="18">
      <c r="A511" s="546" t="s">
        <v>1340</v>
      </c>
      <c r="B511" s="547" t="s">
        <v>1341</v>
      </c>
      <c r="C511" s="452" t="s">
        <v>1030</v>
      </c>
      <c r="D511" s="464"/>
      <c r="E511" s="454"/>
    </row>
    <row r="512" spans="1:5" ht="18">
      <c r="A512" s="546" t="s">
        <v>1342</v>
      </c>
      <c r="B512" s="547" t="s">
        <v>1343</v>
      </c>
      <c r="C512" s="452" t="s">
        <v>1030</v>
      </c>
      <c r="D512" s="464"/>
      <c r="E512" s="454"/>
    </row>
    <row r="513" spans="1:5" ht="18">
      <c r="A513" s="546" t="s">
        <v>1344</v>
      </c>
      <c r="B513" s="547" t="s">
        <v>1345</v>
      </c>
      <c r="C513" s="452" t="s">
        <v>1030</v>
      </c>
      <c r="D513" s="464"/>
      <c r="E513" s="454"/>
    </row>
    <row r="514" spans="1:5" ht="18">
      <c r="A514" s="546" t="s">
        <v>1346</v>
      </c>
      <c r="B514" s="547" t="s">
        <v>1347</v>
      </c>
      <c r="C514" s="452" t="s">
        <v>1030</v>
      </c>
      <c r="D514" s="464"/>
      <c r="E514" s="454"/>
    </row>
    <row r="515" spans="1:5" ht="18">
      <c r="A515" s="546" t="s">
        <v>1348</v>
      </c>
      <c r="B515" s="547" t="s">
        <v>1349</v>
      </c>
      <c r="C515" s="452" t="s">
        <v>1030</v>
      </c>
      <c r="D515" s="464"/>
      <c r="E515" s="454"/>
    </row>
    <row r="516" spans="1:5" ht="18">
      <c r="A516" s="546" t="s">
        <v>1350</v>
      </c>
      <c r="B516" s="548" t="s">
        <v>1351</v>
      </c>
      <c r="C516" s="452" t="s">
        <v>1030</v>
      </c>
      <c r="D516" s="464"/>
      <c r="E516" s="454"/>
    </row>
    <row r="517" spans="1:5" ht="18">
      <c r="A517" s="546" t="s">
        <v>1352</v>
      </c>
      <c r="B517" s="547" t="s">
        <v>1353</v>
      </c>
      <c r="C517" s="452" t="s">
        <v>1030</v>
      </c>
      <c r="D517" s="464"/>
      <c r="E517" s="454"/>
    </row>
    <row r="518" spans="1:5" ht="18.600000000000001" thickBot="1">
      <c r="A518" s="550" t="s">
        <v>1354</v>
      </c>
      <c r="B518" s="551" t="s">
        <v>1355</v>
      </c>
      <c r="C518" s="452" t="s">
        <v>1030</v>
      </c>
      <c r="D518" s="464"/>
      <c r="E518" s="454"/>
    </row>
    <row r="519" spans="1:5" ht="18">
      <c r="A519" s="544" t="s">
        <v>1356</v>
      </c>
      <c r="B519" s="545" t="s">
        <v>1357</v>
      </c>
      <c r="C519" s="452" t="s">
        <v>1030</v>
      </c>
      <c r="D519" s="464"/>
      <c r="E519" s="454"/>
    </row>
    <row r="520" spans="1:5" ht="18">
      <c r="A520" s="546" t="s">
        <v>1358</v>
      </c>
      <c r="B520" s="547" t="s">
        <v>1359</v>
      </c>
      <c r="C520" s="452" t="s">
        <v>1030</v>
      </c>
      <c r="D520" s="464"/>
      <c r="E520" s="454"/>
    </row>
    <row r="521" spans="1:5" ht="18">
      <c r="A521" s="546" t="s">
        <v>1360</v>
      </c>
      <c r="B521" s="547" t="s">
        <v>1361</v>
      </c>
      <c r="C521" s="452" t="s">
        <v>1030</v>
      </c>
      <c r="D521" s="464"/>
      <c r="E521" s="454"/>
    </row>
    <row r="522" spans="1:5" ht="18">
      <c r="A522" s="546" t="s">
        <v>1362</v>
      </c>
      <c r="B522" s="547" t="s">
        <v>1363</v>
      </c>
      <c r="C522" s="452" t="s">
        <v>1030</v>
      </c>
      <c r="D522" s="464"/>
      <c r="E522" s="454"/>
    </row>
    <row r="523" spans="1:5" ht="18">
      <c r="A523" s="546" t="s">
        <v>1364</v>
      </c>
      <c r="B523" s="547" t="s">
        <v>1365</v>
      </c>
      <c r="C523" s="452" t="s">
        <v>1030</v>
      </c>
      <c r="D523" s="464"/>
      <c r="E523" s="454"/>
    </row>
    <row r="524" spans="1:5" ht="18">
      <c r="A524" s="546" t="s">
        <v>1366</v>
      </c>
      <c r="B524" s="548" t="s">
        <v>1367</v>
      </c>
      <c r="C524" s="452" t="s">
        <v>1030</v>
      </c>
      <c r="D524" s="464"/>
      <c r="E524" s="454"/>
    </row>
    <row r="525" spans="1:5" ht="18">
      <c r="A525" s="546" t="s">
        <v>1368</v>
      </c>
      <c r="B525" s="547" t="s">
        <v>1369</v>
      </c>
      <c r="C525" s="452" t="s">
        <v>1030</v>
      </c>
      <c r="D525" s="464"/>
      <c r="E525" s="454"/>
    </row>
    <row r="526" spans="1:5" ht="18">
      <c r="A526" s="546" t="s">
        <v>1370</v>
      </c>
      <c r="B526" s="547" t="s">
        <v>1371</v>
      </c>
      <c r="C526" s="452" t="s">
        <v>1030</v>
      </c>
      <c r="D526" s="464"/>
      <c r="E526" s="454"/>
    </row>
    <row r="527" spans="1:5" ht="18">
      <c r="A527" s="546" t="s">
        <v>1372</v>
      </c>
      <c r="B527" s="547" t="s">
        <v>1373</v>
      </c>
      <c r="C527" s="452" t="s">
        <v>1030</v>
      </c>
      <c r="D527" s="464"/>
      <c r="E527" s="454"/>
    </row>
    <row r="528" spans="1:5" ht="18">
      <c r="A528" s="546" t="s">
        <v>1374</v>
      </c>
      <c r="B528" s="547" t="s">
        <v>1375</v>
      </c>
      <c r="C528" s="452" t="s">
        <v>1030</v>
      </c>
      <c r="D528" s="464"/>
      <c r="E528" s="454"/>
    </row>
    <row r="529" spans="1:5" ht="18.600000000000001" thickBot="1">
      <c r="A529" s="550" t="s">
        <v>1376</v>
      </c>
      <c r="B529" s="551" t="s">
        <v>1377</v>
      </c>
      <c r="C529" s="452" t="s">
        <v>1030</v>
      </c>
      <c r="D529" s="464"/>
      <c r="E529" s="454"/>
    </row>
    <row r="530" spans="1:5" ht="18">
      <c r="A530" s="544" t="s">
        <v>1378</v>
      </c>
      <c r="B530" s="545" t="s">
        <v>1379</v>
      </c>
      <c r="C530" s="452" t="s">
        <v>1030</v>
      </c>
      <c r="D530" s="464"/>
      <c r="E530" s="454"/>
    </row>
    <row r="531" spans="1:5" ht="18">
      <c r="A531" s="546" t="s">
        <v>1380</v>
      </c>
      <c r="B531" s="547" t="s">
        <v>1381</v>
      </c>
      <c r="C531" s="452" t="s">
        <v>1030</v>
      </c>
      <c r="D531" s="464"/>
      <c r="E531" s="454"/>
    </row>
    <row r="532" spans="1:5" ht="18">
      <c r="A532" s="546" t="s">
        <v>1382</v>
      </c>
      <c r="B532" s="547" t="s">
        <v>1383</v>
      </c>
      <c r="C532" s="452" t="s">
        <v>1030</v>
      </c>
      <c r="D532" s="464"/>
      <c r="E532" s="454"/>
    </row>
    <row r="533" spans="1:5" ht="18">
      <c r="A533" s="546" t="s">
        <v>1384</v>
      </c>
      <c r="B533" s="548" t="s">
        <v>1385</v>
      </c>
      <c r="C533" s="452" t="s">
        <v>1030</v>
      </c>
      <c r="D533" s="464"/>
      <c r="E533" s="454"/>
    </row>
    <row r="534" spans="1:5" ht="18">
      <c r="A534" s="546" t="s">
        <v>1386</v>
      </c>
      <c r="B534" s="547" t="s">
        <v>1387</v>
      </c>
      <c r="C534" s="452" t="s">
        <v>1030</v>
      </c>
      <c r="D534" s="464"/>
      <c r="E534" s="454"/>
    </row>
    <row r="535" spans="1:5" ht="18.600000000000001" thickBot="1">
      <c r="A535" s="550" t="s">
        <v>1388</v>
      </c>
      <c r="B535" s="551" t="s">
        <v>1389</v>
      </c>
      <c r="C535" s="452" t="s">
        <v>1030</v>
      </c>
      <c r="D535" s="464"/>
      <c r="E535" s="454"/>
    </row>
    <row r="536" spans="1:5" ht="18">
      <c r="A536" s="553" t="s">
        <v>1390</v>
      </c>
      <c r="B536" s="554" t="s">
        <v>1391</v>
      </c>
      <c r="C536" s="452" t="s">
        <v>1030</v>
      </c>
      <c r="D536" s="464"/>
      <c r="E536" s="454"/>
    </row>
    <row r="537" spans="1:5" ht="18">
      <c r="A537" s="546" t="s">
        <v>1392</v>
      </c>
      <c r="B537" s="547" t="s">
        <v>1393</v>
      </c>
      <c r="C537" s="452" t="s">
        <v>1030</v>
      </c>
      <c r="D537" s="464"/>
      <c r="E537" s="454"/>
    </row>
    <row r="538" spans="1:5" ht="18">
      <c r="A538" s="546" t="s">
        <v>1394</v>
      </c>
      <c r="B538" s="547" t="s">
        <v>1395</v>
      </c>
      <c r="C538" s="452" t="s">
        <v>1030</v>
      </c>
      <c r="D538" s="464"/>
      <c r="E538" s="454"/>
    </row>
    <row r="539" spans="1:5" ht="18">
      <c r="A539" s="546" t="s">
        <v>1396</v>
      </c>
      <c r="B539" s="547" t="s">
        <v>1397</v>
      </c>
      <c r="C539" s="452" t="s">
        <v>1030</v>
      </c>
      <c r="D539" s="464"/>
      <c r="E539" s="454"/>
    </row>
    <row r="540" spans="1:5" ht="18">
      <c r="A540" s="546" t="s">
        <v>1398</v>
      </c>
      <c r="B540" s="547" t="s">
        <v>1399</v>
      </c>
      <c r="C540" s="452" t="s">
        <v>1030</v>
      </c>
      <c r="D540" s="464"/>
      <c r="E540" s="454"/>
    </row>
    <row r="541" spans="1:5" ht="18">
      <c r="A541" s="546" t="s">
        <v>1400</v>
      </c>
      <c r="B541" s="547" t="s">
        <v>1401</v>
      </c>
      <c r="C541" s="452" t="s">
        <v>1030</v>
      </c>
      <c r="D541" s="464"/>
      <c r="E541" s="454"/>
    </row>
    <row r="542" spans="1:5" ht="18">
      <c r="A542" s="546" t="s">
        <v>1402</v>
      </c>
      <c r="B542" s="547" t="s">
        <v>1403</v>
      </c>
      <c r="C542" s="452" t="s">
        <v>1030</v>
      </c>
      <c r="D542" s="464"/>
      <c r="E542" s="454"/>
    </row>
    <row r="543" spans="1:5" ht="18">
      <c r="A543" s="546" t="s">
        <v>1404</v>
      </c>
      <c r="B543" s="548" t="s">
        <v>1405</v>
      </c>
      <c r="C543" s="452" t="s">
        <v>1030</v>
      </c>
      <c r="D543" s="464"/>
      <c r="E543" s="454"/>
    </row>
    <row r="544" spans="1:5" ht="18">
      <c r="A544" s="546" t="s">
        <v>1406</v>
      </c>
      <c r="B544" s="547" t="s">
        <v>1407</v>
      </c>
      <c r="C544" s="452" t="s">
        <v>1030</v>
      </c>
      <c r="D544" s="464"/>
      <c r="E544" s="454"/>
    </row>
    <row r="545" spans="1:5" ht="18">
      <c r="A545" s="546" t="s">
        <v>1408</v>
      </c>
      <c r="B545" s="547" t="s">
        <v>1409</v>
      </c>
      <c r="C545" s="452" t="s">
        <v>1030</v>
      </c>
      <c r="D545" s="464"/>
      <c r="E545" s="454"/>
    </row>
    <row r="546" spans="1:5" ht="18.600000000000001" thickBot="1">
      <c r="A546" s="555" t="s">
        <v>1410</v>
      </c>
      <c r="B546" s="551" t="s">
        <v>1411</v>
      </c>
      <c r="C546" s="452" t="s">
        <v>1030</v>
      </c>
      <c r="D546" s="465"/>
      <c r="E546" s="454"/>
    </row>
    <row r="547" spans="1:5" ht="18">
      <c r="A547" s="553" t="s">
        <v>1412</v>
      </c>
      <c r="B547" s="554" t="s">
        <v>1413</v>
      </c>
      <c r="C547" s="452" t="s">
        <v>1030</v>
      </c>
      <c r="D547" s="464"/>
      <c r="E547" s="454"/>
    </row>
    <row r="548" spans="1:5" ht="18">
      <c r="A548" s="546" t="s">
        <v>1414</v>
      </c>
      <c r="B548" s="547" t="s">
        <v>1415</v>
      </c>
      <c r="C548" s="452" t="s">
        <v>1030</v>
      </c>
      <c r="D548" s="464"/>
      <c r="E548" s="454"/>
    </row>
    <row r="549" spans="1:5" ht="18">
      <c r="A549" s="546" t="s">
        <v>1416</v>
      </c>
      <c r="B549" s="547" t="s">
        <v>1417</v>
      </c>
      <c r="C549" s="452" t="s">
        <v>1030</v>
      </c>
      <c r="D549" s="464"/>
      <c r="E549" s="454"/>
    </row>
    <row r="550" spans="1:5" ht="18">
      <c r="A550" s="546" t="s">
        <v>1418</v>
      </c>
      <c r="B550" s="547" t="s">
        <v>1419</v>
      </c>
      <c r="C550" s="452" t="s">
        <v>1030</v>
      </c>
      <c r="D550" s="464"/>
      <c r="E550" s="454"/>
    </row>
    <row r="551" spans="1:5" ht="18">
      <c r="A551" s="546" t="s">
        <v>1420</v>
      </c>
      <c r="B551" s="547" t="s">
        <v>1421</v>
      </c>
      <c r="C551" s="452" t="s">
        <v>1030</v>
      </c>
      <c r="D551" s="464"/>
      <c r="E551" s="454"/>
    </row>
    <row r="552" spans="1:5" ht="18">
      <c r="A552" s="546" t="s">
        <v>1422</v>
      </c>
      <c r="B552" s="547" t="s">
        <v>1423</v>
      </c>
      <c r="C552" s="452" t="s">
        <v>1030</v>
      </c>
      <c r="D552" s="464"/>
      <c r="E552" s="454"/>
    </row>
    <row r="553" spans="1:5" ht="18">
      <c r="A553" s="546" t="s">
        <v>1424</v>
      </c>
      <c r="B553" s="547" t="s">
        <v>1425</v>
      </c>
      <c r="C553" s="452" t="s">
        <v>1030</v>
      </c>
      <c r="D553" s="464"/>
      <c r="E553" s="454"/>
    </row>
    <row r="554" spans="1:5" ht="18">
      <c r="A554" s="546" t="s">
        <v>1426</v>
      </c>
      <c r="B554" s="547" t="s">
        <v>1427</v>
      </c>
      <c r="C554" s="452" t="s">
        <v>1030</v>
      </c>
      <c r="D554" s="464"/>
      <c r="E554" s="454"/>
    </row>
    <row r="555" spans="1:5" ht="18">
      <c r="A555" s="546" t="s">
        <v>1428</v>
      </c>
      <c r="B555" s="548" t="s">
        <v>1429</v>
      </c>
      <c r="C555" s="452" t="s">
        <v>1030</v>
      </c>
      <c r="D555" s="464"/>
      <c r="E555" s="454"/>
    </row>
    <row r="556" spans="1:5" ht="18">
      <c r="A556" s="546" t="s">
        <v>1430</v>
      </c>
      <c r="B556" s="547" t="s">
        <v>1431</v>
      </c>
      <c r="C556" s="452" t="s">
        <v>1030</v>
      </c>
      <c r="D556" s="464"/>
      <c r="E556" s="454"/>
    </row>
    <row r="557" spans="1:5" ht="18">
      <c r="A557" s="546" t="s">
        <v>1432</v>
      </c>
      <c r="B557" s="547" t="s">
        <v>1433</v>
      </c>
      <c r="C557" s="452" t="s">
        <v>1030</v>
      </c>
      <c r="D557" s="464"/>
      <c r="E557" s="454"/>
    </row>
    <row r="558" spans="1:5" ht="18">
      <c r="A558" s="546" t="s">
        <v>1434</v>
      </c>
      <c r="B558" s="547" t="s">
        <v>1435</v>
      </c>
      <c r="C558" s="452" t="s">
        <v>1030</v>
      </c>
      <c r="D558" s="464"/>
      <c r="E558" s="454"/>
    </row>
    <row r="559" spans="1:5" ht="18">
      <c r="A559" s="546" t="s">
        <v>1436</v>
      </c>
      <c r="B559" s="547" t="s">
        <v>1437</v>
      </c>
      <c r="C559" s="452" t="s">
        <v>1030</v>
      </c>
      <c r="D559" s="464"/>
      <c r="E559" s="454"/>
    </row>
    <row r="560" spans="1:5" ht="18">
      <c r="A560" s="546" t="s">
        <v>1438</v>
      </c>
      <c r="B560" s="547" t="s">
        <v>1439</v>
      </c>
      <c r="C560" s="452" t="s">
        <v>1030</v>
      </c>
      <c r="D560" s="464"/>
      <c r="E560" s="454"/>
    </row>
    <row r="561" spans="1:5" ht="18">
      <c r="A561" s="546" t="s">
        <v>1440</v>
      </c>
      <c r="B561" s="547" t="s">
        <v>1441</v>
      </c>
      <c r="C561" s="452" t="s">
        <v>1030</v>
      </c>
      <c r="D561" s="464"/>
      <c r="E561" s="454"/>
    </row>
    <row r="562" spans="1:5" ht="18">
      <c r="A562" s="546" t="s">
        <v>1442</v>
      </c>
      <c r="B562" s="547" t="s">
        <v>1443</v>
      </c>
      <c r="C562" s="452" t="s">
        <v>1030</v>
      </c>
      <c r="D562" s="464"/>
      <c r="E562" s="454"/>
    </row>
    <row r="563" spans="1:5" ht="18">
      <c r="A563" s="546" t="s">
        <v>1444</v>
      </c>
      <c r="B563" s="547" t="s">
        <v>1445</v>
      </c>
      <c r="C563" s="452" t="s">
        <v>1030</v>
      </c>
      <c r="D563" s="464"/>
      <c r="E563" s="454"/>
    </row>
    <row r="564" spans="1:5" ht="18.600000000000001" thickBot="1">
      <c r="A564" s="550" t="s">
        <v>1446</v>
      </c>
      <c r="B564" s="556" t="s">
        <v>1447</v>
      </c>
      <c r="C564" s="452" t="s">
        <v>1030</v>
      </c>
      <c r="D564" s="466"/>
      <c r="E564" s="454"/>
    </row>
    <row r="565" spans="1:5" ht="18">
      <c r="A565" s="544" t="s">
        <v>1448</v>
      </c>
      <c r="B565" s="545" t="s">
        <v>1449</v>
      </c>
      <c r="C565" s="452" t="s">
        <v>1030</v>
      </c>
      <c r="D565" s="464"/>
      <c r="E565" s="454"/>
    </row>
    <row r="566" spans="1:5" ht="18">
      <c r="A566" s="546" t="s">
        <v>1450</v>
      </c>
      <c r="B566" s="547" t="s">
        <v>1451</v>
      </c>
      <c r="C566" s="452" t="s">
        <v>1030</v>
      </c>
      <c r="D566" s="464"/>
      <c r="E566" s="454"/>
    </row>
    <row r="567" spans="1:5" ht="18">
      <c r="A567" s="546" t="s">
        <v>1452</v>
      </c>
      <c r="B567" s="547" t="s">
        <v>1453</v>
      </c>
      <c r="C567" s="452" t="s">
        <v>1030</v>
      </c>
      <c r="D567" s="464"/>
      <c r="E567" s="454"/>
    </row>
    <row r="568" spans="1:5" ht="18">
      <c r="A568" s="546" t="s">
        <v>1454</v>
      </c>
      <c r="B568" s="547" t="s">
        <v>1455</v>
      </c>
      <c r="C568" s="452" t="s">
        <v>1030</v>
      </c>
      <c r="D568" s="464"/>
      <c r="E568" s="454"/>
    </row>
    <row r="569" spans="1:5" ht="18">
      <c r="A569" s="546" t="s">
        <v>1456</v>
      </c>
      <c r="B569" s="548" t="s">
        <v>1457</v>
      </c>
      <c r="C569" s="452" t="s">
        <v>1030</v>
      </c>
      <c r="D569" s="464"/>
      <c r="E569" s="454"/>
    </row>
    <row r="570" spans="1:5" ht="18">
      <c r="A570" s="546" t="s">
        <v>1458</v>
      </c>
      <c r="B570" s="547" t="s">
        <v>1459</v>
      </c>
      <c r="C570" s="452" t="s">
        <v>1030</v>
      </c>
      <c r="D570" s="464"/>
      <c r="E570" s="454"/>
    </row>
    <row r="571" spans="1:5" ht="18.600000000000001" thickBot="1">
      <c r="A571" s="550" t="s">
        <v>1460</v>
      </c>
      <c r="B571" s="551" t="s">
        <v>1461</v>
      </c>
      <c r="C571" s="452" t="s">
        <v>1030</v>
      </c>
      <c r="D571" s="464"/>
      <c r="E571" s="454"/>
    </row>
    <row r="572" spans="1:5" ht="18">
      <c r="A572" s="544" t="s">
        <v>1462</v>
      </c>
      <c r="B572" s="545" t="s">
        <v>1463</v>
      </c>
      <c r="C572" s="452" t="s">
        <v>1030</v>
      </c>
      <c r="D572" s="464"/>
      <c r="E572" s="454"/>
    </row>
    <row r="573" spans="1:5" ht="18">
      <c r="A573" s="546" t="s">
        <v>1464</v>
      </c>
      <c r="B573" s="547" t="s">
        <v>357</v>
      </c>
      <c r="C573" s="452" t="s">
        <v>1030</v>
      </c>
      <c r="D573" s="464"/>
      <c r="E573" s="454"/>
    </row>
    <row r="574" spans="1:5" ht="18">
      <c r="A574" s="546" t="s">
        <v>1465</v>
      </c>
      <c r="B574" s="547" t="s">
        <v>1466</v>
      </c>
      <c r="C574" s="452" t="s">
        <v>1030</v>
      </c>
      <c r="D574" s="464"/>
      <c r="E574" s="454"/>
    </row>
    <row r="575" spans="1:5" ht="18">
      <c r="A575" s="546" t="s">
        <v>1467</v>
      </c>
      <c r="B575" s="547" t="s">
        <v>1468</v>
      </c>
      <c r="C575" s="452" t="s">
        <v>1030</v>
      </c>
      <c r="D575" s="464"/>
      <c r="E575" s="454"/>
    </row>
    <row r="576" spans="1:5" ht="18">
      <c r="A576" s="546" t="s">
        <v>1469</v>
      </c>
      <c r="B576" s="547" t="s">
        <v>1470</v>
      </c>
      <c r="C576" s="452" t="s">
        <v>1030</v>
      </c>
      <c r="D576" s="464"/>
      <c r="E576" s="454"/>
    </row>
    <row r="577" spans="1:5" ht="18">
      <c r="A577" s="546" t="s">
        <v>1471</v>
      </c>
      <c r="B577" s="548" t="s">
        <v>1472</v>
      </c>
      <c r="C577" s="452" t="s">
        <v>1030</v>
      </c>
      <c r="D577" s="464"/>
      <c r="E577" s="454"/>
    </row>
    <row r="578" spans="1:5" ht="18">
      <c r="A578" s="546" t="s">
        <v>1473</v>
      </c>
      <c r="B578" s="547" t="s">
        <v>1474</v>
      </c>
      <c r="C578" s="452" t="s">
        <v>1030</v>
      </c>
      <c r="D578" s="464"/>
      <c r="E578" s="454"/>
    </row>
    <row r="579" spans="1:5" ht="18.600000000000001" thickBot="1">
      <c r="A579" s="550" t="s">
        <v>1475</v>
      </c>
      <c r="B579" s="551" t="s">
        <v>1476</v>
      </c>
      <c r="C579" s="452" t="s">
        <v>1030</v>
      </c>
      <c r="D579" s="464"/>
      <c r="E579" s="454"/>
    </row>
    <row r="580" spans="1:5" ht="18">
      <c r="A580" s="544" t="s">
        <v>1477</v>
      </c>
      <c r="B580" s="545" t="s">
        <v>1478</v>
      </c>
      <c r="C580" s="452" t="s">
        <v>1030</v>
      </c>
      <c r="D580" s="464"/>
      <c r="E580" s="454"/>
    </row>
    <row r="581" spans="1:5" ht="18">
      <c r="A581" s="546" t="s">
        <v>1479</v>
      </c>
      <c r="B581" s="547" t="s">
        <v>1480</v>
      </c>
      <c r="C581" s="452" t="s">
        <v>1030</v>
      </c>
      <c r="D581" s="464"/>
      <c r="E581" s="454"/>
    </row>
    <row r="582" spans="1:5" ht="18">
      <c r="A582" s="546" t="s">
        <v>1481</v>
      </c>
      <c r="B582" s="547" t="s">
        <v>1482</v>
      </c>
      <c r="C582" s="452" t="s">
        <v>1030</v>
      </c>
      <c r="D582" s="464"/>
      <c r="E582" s="454"/>
    </row>
    <row r="583" spans="1:5" ht="18">
      <c r="A583" s="546" t="s">
        <v>1483</v>
      </c>
      <c r="B583" s="547" t="s">
        <v>1484</v>
      </c>
      <c r="C583" s="452" t="s">
        <v>1030</v>
      </c>
      <c r="D583" s="464"/>
      <c r="E583" s="454"/>
    </row>
    <row r="584" spans="1:5" ht="18">
      <c r="A584" s="546" t="s">
        <v>1485</v>
      </c>
      <c r="B584" s="548" t="s">
        <v>1486</v>
      </c>
      <c r="C584" s="452" t="s">
        <v>1030</v>
      </c>
      <c r="D584" s="464"/>
      <c r="E584" s="454"/>
    </row>
    <row r="585" spans="1:5" ht="18">
      <c r="A585" s="546" t="s">
        <v>1487</v>
      </c>
      <c r="B585" s="547" t="s">
        <v>1488</v>
      </c>
      <c r="C585" s="452" t="s">
        <v>1030</v>
      </c>
      <c r="D585" s="464"/>
      <c r="E585" s="454"/>
    </row>
    <row r="586" spans="1:5" ht="18.600000000000001" thickBot="1">
      <c r="A586" s="550" t="s">
        <v>1489</v>
      </c>
      <c r="B586" s="551" t="s">
        <v>1490</v>
      </c>
      <c r="C586" s="452" t="s">
        <v>1030</v>
      </c>
      <c r="D586" s="464"/>
      <c r="E586" s="454"/>
    </row>
    <row r="587" spans="1:5" ht="18">
      <c r="A587" s="544" t="s">
        <v>1491</v>
      </c>
      <c r="B587" s="545" t="s">
        <v>1492</v>
      </c>
      <c r="C587" s="452" t="s">
        <v>1030</v>
      </c>
      <c r="D587" s="464"/>
      <c r="E587" s="454"/>
    </row>
    <row r="588" spans="1:5" ht="18">
      <c r="A588" s="546" t="s">
        <v>1493</v>
      </c>
      <c r="B588" s="547" t="s">
        <v>1494</v>
      </c>
      <c r="C588" s="452" t="s">
        <v>1030</v>
      </c>
      <c r="D588" s="464"/>
      <c r="E588" s="454"/>
    </row>
    <row r="589" spans="1:5" ht="18">
      <c r="A589" s="546" t="s">
        <v>1495</v>
      </c>
      <c r="B589" s="548" t="s">
        <v>1496</v>
      </c>
      <c r="C589" s="452" t="s">
        <v>1030</v>
      </c>
      <c r="D589" s="464"/>
      <c r="E589" s="454"/>
    </row>
    <row r="590" spans="1:5" ht="18.600000000000001" thickBot="1">
      <c r="A590" s="550" t="s">
        <v>1497</v>
      </c>
      <c r="B590" s="551" t="s">
        <v>1498</v>
      </c>
      <c r="C590" s="452" t="s">
        <v>1030</v>
      </c>
      <c r="D590" s="464"/>
      <c r="E590" s="454"/>
    </row>
    <row r="591" spans="1:5" ht="18">
      <c r="A591" s="544" t="s">
        <v>1499</v>
      </c>
      <c r="B591" s="545" t="s">
        <v>1500</v>
      </c>
      <c r="C591" s="452" t="s">
        <v>1030</v>
      </c>
      <c r="D591" s="464"/>
      <c r="E591" s="454"/>
    </row>
    <row r="592" spans="1:5" ht="18">
      <c r="A592" s="546" t="s">
        <v>1501</v>
      </c>
      <c r="B592" s="547" t="s">
        <v>1502</v>
      </c>
      <c r="C592" s="452" t="s">
        <v>1030</v>
      </c>
      <c r="D592" s="464"/>
      <c r="E592" s="454"/>
    </row>
    <row r="593" spans="1:5" ht="18">
      <c r="A593" s="546" t="s">
        <v>1503</v>
      </c>
      <c r="B593" s="547" t="s">
        <v>1504</v>
      </c>
      <c r="C593" s="452" t="s">
        <v>1030</v>
      </c>
      <c r="D593" s="464"/>
      <c r="E593" s="454"/>
    </row>
    <row r="594" spans="1:5" ht="18">
      <c r="A594" s="546" t="s">
        <v>1505</v>
      </c>
      <c r="B594" s="547" t="s">
        <v>1506</v>
      </c>
      <c r="C594" s="452" t="s">
        <v>1030</v>
      </c>
      <c r="D594" s="464"/>
      <c r="E594" s="454"/>
    </row>
    <row r="595" spans="1:5" ht="18">
      <c r="A595" s="546" t="s">
        <v>1507</v>
      </c>
      <c r="B595" s="547" t="s">
        <v>1508</v>
      </c>
      <c r="C595" s="452" t="s">
        <v>1030</v>
      </c>
      <c r="D595" s="464"/>
      <c r="E595" s="454"/>
    </row>
    <row r="596" spans="1:5" ht="18">
      <c r="A596" s="546" t="s">
        <v>1509</v>
      </c>
      <c r="B596" s="547" t="s">
        <v>1510</v>
      </c>
      <c r="C596" s="452" t="s">
        <v>1030</v>
      </c>
      <c r="D596" s="464"/>
      <c r="E596" s="454"/>
    </row>
    <row r="597" spans="1:5" ht="18">
      <c r="A597" s="546" t="s">
        <v>1511</v>
      </c>
      <c r="B597" s="547" t="s">
        <v>1512</v>
      </c>
      <c r="C597" s="452" t="s">
        <v>1030</v>
      </c>
      <c r="D597" s="464"/>
      <c r="E597" s="454"/>
    </row>
    <row r="598" spans="1:5" ht="18">
      <c r="A598" s="546" t="s">
        <v>1513</v>
      </c>
      <c r="B598" s="547" t="s">
        <v>1514</v>
      </c>
      <c r="C598" s="452" t="s">
        <v>1030</v>
      </c>
      <c r="D598" s="464"/>
      <c r="E598" s="454"/>
    </row>
    <row r="599" spans="1:5" ht="18">
      <c r="A599" s="546" t="s">
        <v>1515</v>
      </c>
      <c r="B599" s="548" t="s">
        <v>1516</v>
      </c>
      <c r="C599" s="452" t="s">
        <v>1030</v>
      </c>
      <c r="D599" s="464"/>
      <c r="E599" s="454"/>
    </row>
    <row r="600" spans="1:5" ht="18.600000000000001" thickBot="1">
      <c r="A600" s="550" t="s">
        <v>1517</v>
      </c>
      <c r="B600" s="551" t="s">
        <v>1518</v>
      </c>
      <c r="C600" s="452" t="s">
        <v>1030</v>
      </c>
      <c r="D600" s="464"/>
      <c r="E600" s="454"/>
    </row>
    <row r="601" spans="1:5" ht="18">
      <c r="A601" s="544" t="s">
        <v>1519</v>
      </c>
      <c r="B601" s="545" t="s">
        <v>1520</v>
      </c>
      <c r="C601" s="452" t="s">
        <v>1030</v>
      </c>
      <c r="D601" s="464"/>
      <c r="E601" s="454"/>
    </row>
    <row r="602" spans="1:5" ht="18">
      <c r="A602" s="546" t="s">
        <v>1521</v>
      </c>
      <c r="B602" s="547" t="s">
        <v>1522</v>
      </c>
      <c r="C602" s="452" t="s">
        <v>1030</v>
      </c>
      <c r="D602" s="464"/>
      <c r="E602" s="454"/>
    </row>
    <row r="603" spans="1:5" ht="18">
      <c r="A603" s="546" t="s">
        <v>1523</v>
      </c>
      <c r="B603" s="547" t="s">
        <v>1524</v>
      </c>
      <c r="C603" s="452" t="s">
        <v>1030</v>
      </c>
      <c r="D603" s="464"/>
      <c r="E603" s="454"/>
    </row>
    <row r="604" spans="1:5" ht="18">
      <c r="A604" s="546" t="s">
        <v>1525</v>
      </c>
      <c r="B604" s="547" t="s">
        <v>1526</v>
      </c>
      <c r="C604" s="452" t="s">
        <v>1030</v>
      </c>
      <c r="D604" s="464"/>
      <c r="E604" s="454"/>
    </row>
    <row r="605" spans="1:5" ht="18">
      <c r="A605" s="546" t="s">
        <v>1527</v>
      </c>
      <c r="B605" s="547" t="s">
        <v>1528</v>
      </c>
      <c r="C605" s="452" t="s">
        <v>1030</v>
      </c>
      <c r="D605" s="464"/>
      <c r="E605" s="454"/>
    </row>
    <row r="606" spans="1:5" ht="18">
      <c r="A606" s="546" t="s">
        <v>1529</v>
      </c>
      <c r="B606" s="547" t="s">
        <v>1530</v>
      </c>
      <c r="C606" s="452" t="s">
        <v>1030</v>
      </c>
      <c r="D606" s="464"/>
      <c r="E606" s="454"/>
    </row>
    <row r="607" spans="1:5" ht="18">
      <c r="A607" s="546" t="s">
        <v>1531</v>
      </c>
      <c r="B607" s="547" t="s">
        <v>1532</v>
      </c>
      <c r="C607" s="452" t="s">
        <v>1030</v>
      </c>
      <c r="D607" s="464"/>
      <c r="E607" s="454"/>
    </row>
    <row r="608" spans="1:5" ht="18">
      <c r="A608" s="546" t="s">
        <v>1533</v>
      </c>
      <c r="B608" s="547" t="s">
        <v>1534</v>
      </c>
      <c r="C608" s="452" t="s">
        <v>1030</v>
      </c>
      <c r="D608" s="464"/>
      <c r="E608" s="454"/>
    </row>
    <row r="609" spans="1:5" ht="18">
      <c r="A609" s="546" t="s">
        <v>1535</v>
      </c>
      <c r="B609" s="547" t="s">
        <v>617</v>
      </c>
      <c r="C609" s="452" t="s">
        <v>1030</v>
      </c>
      <c r="D609" s="464"/>
      <c r="E609" s="454"/>
    </row>
    <row r="610" spans="1:5" ht="18">
      <c r="A610" s="546" t="s">
        <v>618</v>
      </c>
      <c r="B610" s="547" t="s">
        <v>619</v>
      </c>
      <c r="C610" s="452" t="s">
        <v>1030</v>
      </c>
      <c r="D610" s="464"/>
      <c r="E610" s="454"/>
    </row>
    <row r="611" spans="1:5" ht="18">
      <c r="A611" s="546" t="s">
        <v>620</v>
      </c>
      <c r="B611" s="547" t="s">
        <v>621</v>
      </c>
      <c r="C611" s="452" t="s">
        <v>1030</v>
      </c>
      <c r="D611" s="464"/>
      <c r="E611" s="454"/>
    </row>
    <row r="612" spans="1:5" ht="18">
      <c r="A612" s="546" t="s">
        <v>622</v>
      </c>
      <c r="B612" s="547" t="s">
        <v>623</v>
      </c>
      <c r="C612" s="452" t="s">
        <v>1030</v>
      </c>
      <c r="D612" s="464"/>
      <c r="E612" s="454"/>
    </row>
    <row r="613" spans="1:5" ht="18">
      <c r="A613" s="546" t="s">
        <v>624</v>
      </c>
      <c r="B613" s="547" t="s">
        <v>625</v>
      </c>
      <c r="C613" s="452" t="s">
        <v>1030</v>
      </c>
      <c r="D613" s="464"/>
      <c r="E613" s="454"/>
    </row>
    <row r="614" spans="1:5" ht="18">
      <c r="A614" s="546" t="s">
        <v>626</v>
      </c>
      <c r="B614" s="547" t="s">
        <v>627</v>
      </c>
      <c r="C614" s="452" t="s">
        <v>1030</v>
      </c>
      <c r="D614" s="464"/>
      <c r="E614" s="454"/>
    </row>
    <row r="615" spans="1:5" ht="18">
      <c r="A615" s="546" t="s">
        <v>628</v>
      </c>
      <c r="B615" s="547" t="s">
        <v>629</v>
      </c>
      <c r="C615" s="452" t="s">
        <v>1030</v>
      </c>
      <c r="D615" s="464"/>
      <c r="E615" s="454"/>
    </row>
    <row r="616" spans="1:5" ht="18">
      <c r="A616" s="546" t="s">
        <v>630</v>
      </c>
      <c r="B616" s="547" t="s">
        <v>631</v>
      </c>
      <c r="C616" s="452" t="s">
        <v>1030</v>
      </c>
      <c r="D616" s="464"/>
      <c r="E616" s="454"/>
    </row>
    <row r="617" spans="1:5" ht="18">
      <c r="A617" s="546" t="s">
        <v>632</v>
      </c>
      <c r="B617" s="547" t="s">
        <v>633</v>
      </c>
      <c r="C617" s="452" t="s">
        <v>1030</v>
      </c>
      <c r="D617" s="464"/>
      <c r="E617" s="454"/>
    </row>
    <row r="618" spans="1:5" ht="18">
      <c r="A618" s="546" t="s">
        <v>634</v>
      </c>
      <c r="B618" s="547" t="s">
        <v>635</v>
      </c>
      <c r="C618" s="452" t="s">
        <v>1030</v>
      </c>
      <c r="D618" s="464"/>
      <c r="E618" s="454"/>
    </row>
    <row r="619" spans="1:5" ht="18">
      <c r="A619" s="546" t="s">
        <v>636</v>
      </c>
      <c r="B619" s="547" t="s">
        <v>637</v>
      </c>
      <c r="C619" s="452" t="s">
        <v>1030</v>
      </c>
      <c r="D619" s="464"/>
      <c r="E619" s="454"/>
    </row>
    <row r="620" spans="1:5" ht="18">
      <c r="A620" s="546" t="s">
        <v>638</v>
      </c>
      <c r="B620" s="547" t="s">
        <v>639</v>
      </c>
      <c r="C620" s="452" t="s">
        <v>1030</v>
      </c>
      <c r="D620" s="464"/>
      <c r="E620" s="454"/>
    </row>
    <row r="621" spans="1:5" ht="18">
      <c r="A621" s="546" t="s">
        <v>640</v>
      </c>
      <c r="B621" s="547" t="s">
        <v>641</v>
      </c>
      <c r="C621" s="452" t="s">
        <v>1030</v>
      </c>
      <c r="D621" s="464"/>
      <c r="E621" s="454"/>
    </row>
    <row r="622" spans="1:5" ht="18">
      <c r="A622" s="546" t="s">
        <v>642</v>
      </c>
      <c r="B622" s="547" t="s">
        <v>643</v>
      </c>
      <c r="C622" s="452" t="s">
        <v>1030</v>
      </c>
      <c r="D622" s="464"/>
      <c r="E622" s="454"/>
    </row>
    <row r="623" spans="1:5" ht="18">
      <c r="A623" s="546" t="s">
        <v>644</v>
      </c>
      <c r="B623" s="547" t="s">
        <v>645</v>
      </c>
      <c r="C623" s="452" t="s">
        <v>1030</v>
      </c>
      <c r="D623" s="464"/>
      <c r="E623" s="454"/>
    </row>
    <row r="624" spans="1:5" ht="18">
      <c r="A624" s="546" t="s">
        <v>646</v>
      </c>
      <c r="B624" s="547" t="s">
        <v>647</v>
      </c>
      <c r="C624" s="452" t="s">
        <v>1030</v>
      </c>
      <c r="D624" s="464"/>
      <c r="E624" s="454"/>
    </row>
    <row r="625" spans="1:5" ht="18.600000000000001" thickBot="1">
      <c r="A625" s="550" t="s">
        <v>648</v>
      </c>
      <c r="B625" s="557" t="s">
        <v>649</v>
      </c>
      <c r="C625" s="452" t="s">
        <v>1030</v>
      </c>
      <c r="D625" s="464"/>
      <c r="E625" s="454"/>
    </row>
    <row r="626" spans="1:5" ht="18">
      <c r="A626" s="544" t="s">
        <v>650</v>
      </c>
      <c r="B626" s="545" t="s">
        <v>651</v>
      </c>
      <c r="C626" s="452" t="s">
        <v>1030</v>
      </c>
      <c r="D626" s="464"/>
      <c r="E626" s="454"/>
    </row>
    <row r="627" spans="1:5" ht="18">
      <c r="A627" s="546" t="s">
        <v>652</v>
      </c>
      <c r="B627" s="547" t="s">
        <v>653</v>
      </c>
      <c r="C627" s="452" t="s">
        <v>1030</v>
      </c>
      <c r="D627" s="464"/>
      <c r="E627" s="454"/>
    </row>
    <row r="628" spans="1:5" ht="18">
      <c r="A628" s="546" t="s">
        <v>654</v>
      </c>
      <c r="B628" s="547" t="s">
        <v>655</v>
      </c>
      <c r="C628" s="452" t="s">
        <v>1030</v>
      </c>
      <c r="D628" s="464"/>
      <c r="E628" s="454"/>
    </row>
    <row r="629" spans="1:5" ht="18">
      <c r="A629" s="546" t="s">
        <v>495</v>
      </c>
      <c r="B629" s="547" t="s">
        <v>496</v>
      </c>
      <c r="C629" s="452" t="s">
        <v>1030</v>
      </c>
      <c r="D629" s="464"/>
      <c r="E629" s="454"/>
    </row>
    <row r="630" spans="1:5" ht="18">
      <c r="A630" s="546" t="s">
        <v>497</v>
      </c>
      <c r="B630" s="547" t="s">
        <v>498</v>
      </c>
      <c r="C630" s="452" t="s">
        <v>1030</v>
      </c>
      <c r="D630" s="464"/>
      <c r="E630" s="454"/>
    </row>
    <row r="631" spans="1:5" ht="18">
      <c r="A631" s="546" t="s">
        <v>499</v>
      </c>
      <c r="B631" s="547" t="s">
        <v>500</v>
      </c>
      <c r="C631" s="452" t="s">
        <v>1030</v>
      </c>
      <c r="D631" s="464"/>
      <c r="E631" s="454"/>
    </row>
    <row r="632" spans="1:5" ht="18">
      <c r="A632" s="546" t="s">
        <v>501</v>
      </c>
      <c r="B632" s="547" t="s">
        <v>502</v>
      </c>
      <c r="C632" s="452" t="s">
        <v>1030</v>
      </c>
      <c r="D632" s="464"/>
      <c r="E632" s="454"/>
    </row>
    <row r="633" spans="1:5" ht="18">
      <c r="A633" s="546" t="s">
        <v>503</v>
      </c>
      <c r="B633" s="547" t="s">
        <v>504</v>
      </c>
      <c r="C633" s="452" t="s">
        <v>1030</v>
      </c>
      <c r="D633" s="464"/>
      <c r="E633" s="454"/>
    </row>
    <row r="634" spans="1:5" ht="18">
      <c r="A634" s="546" t="s">
        <v>505</v>
      </c>
      <c r="B634" s="547" t="s">
        <v>506</v>
      </c>
      <c r="C634" s="452" t="s">
        <v>1030</v>
      </c>
      <c r="D634" s="464"/>
      <c r="E634" s="454"/>
    </row>
    <row r="635" spans="1:5" ht="18">
      <c r="A635" s="546" t="s">
        <v>507</v>
      </c>
      <c r="B635" s="547" t="s">
        <v>508</v>
      </c>
      <c r="C635" s="452" t="s">
        <v>1030</v>
      </c>
      <c r="D635" s="464"/>
      <c r="E635" s="454"/>
    </row>
    <row r="636" spans="1:5" ht="18">
      <c r="A636" s="546" t="s">
        <v>509</v>
      </c>
      <c r="B636" s="547" t="s">
        <v>510</v>
      </c>
      <c r="C636" s="452" t="s">
        <v>1030</v>
      </c>
      <c r="D636" s="464"/>
      <c r="E636" s="454"/>
    </row>
    <row r="637" spans="1:5" ht="18">
      <c r="A637" s="546" t="s">
        <v>511</v>
      </c>
      <c r="B637" s="547" t="s">
        <v>512</v>
      </c>
      <c r="C637" s="452" t="s">
        <v>1030</v>
      </c>
      <c r="D637" s="464"/>
      <c r="E637" s="454"/>
    </row>
    <row r="638" spans="1:5" ht="18">
      <c r="A638" s="546" t="s">
        <v>513</v>
      </c>
      <c r="B638" s="547" t="s">
        <v>514</v>
      </c>
      <c r="C638" s="452" t="s">
        <v>1030</v>
      </c>
      <c r="D638" s="464"/>
      <c r="E638" s="454"/>
    </row>
    <row r="639" spans="1:5" ht="18">
      <c r="A639" s="546" t="s">
        <v>515</v>
      </c>
      <c r="B639" s="547" t="s">
        <v>516</v>
      </c>
      <c r="C639" s="452" t="s">
        <v>1030</v>
      </c>
      <c r="D639" s="464"/>
      <c r="E639" s="454"/>
    </row>
    <row r="640" spans="1:5" ht="18">
      <c r="A640" s="546" t="s">
        <v>517</v>
      </c>
      <c r="B640" s="547" t="s">
        <v>518</v>
      </c>
      <c r="C640" s="452" t="s">
        <v>1030</v>
      </c>
      <c r="D640" s="464"/>
      <c r="E640" s="454"/>
    </row>
    <row r="641" spans="1:5" ht="18">
      <c r="A641" s="546" t="s">
        <v>519</v>
      </c>
      <c r="B641" s="547" t="s">
        <v>520</v>
      </c>
      <c r="C641" s="452" t="s">
        <v>1030</v>
      </c>
      <c r="D641" s="464"/>
      <c r="E641" s="454"/>
    </row>
    <row r="642" spans="1:5" ht="18">
      <c r="A642" s="546" t="s">
        <v>521</v>
      </c>
      <c r="B642" s="547" t="s">
        <v>522</v>
      </c>
      <c r="C642" s="452" t="s">
        <v>1030</v>
      </c>
      <c r="D642" s="464"/>
      <c r="E642" s="454"/>
    </row>
    <row r="643" spans="1:5" ht="18">
      <c r="A643" s="546" t="s">
        <v>523</v>
      </c>
      <c r="B643" s="547" t="s">
        <v>524</v>
      </c>
      <c r="C643" s="452" t="s">
        <v>1030</v>
      </c>
      <c r="D643" s="464"/>
      <c r="E643" s="454"/>
    </row>
    <row r="644" spans="1:5" ht="18">
      <c r="A644" s="546" t="s">
        <v>525</v>
      </c>
      <c r="B644" s="547" t="s">
        <v>526</v>
      </c>
      <c r="C644" s="452" t="s">
        <v>1030</v>
      </c>
      <c r="D644" s="464"/>
      <c r="E644" s="454"/>
    </row>
    <row r="645" spans="1:5" ht="18">
      <c r="A645" s="546" t="s">
        <v>527</v>
      </c>
      <c r="B645" s="547" t="s">
        <v>528</v>
      </c>
      <c r="C645" s="452" t="s">
        <v>1030</v>
      </c>
      <c r="D645" s="464"/>
      <c r="E645" s="454"/>
    </row>
    <row r="646" spans="1:5" ht="18">
      <c r="A646" s="546" t="s">
        <v>529</v>
      </c>
      <c r="B646" s="547" t="s">
        <v>530</v>
      </c>
      <c r="C646" s="452" t="s">
        <v>1030</v>
      </c>
      <c r="D646" s="464"/>
      <c r="E646" s="454"/>
    </row>
    <row r="647" spans="1:5" ht="18.600000000000001" thickBot="1">
      <c r="A647" s="550" t="s">
        <v>531</v>
      </c>
      <c r="B647" s="551" t="s">
        <v>532</v>
      </c>
      <c r="C647" s="452" t="s">
        <v>1030</v>
      </c>
      <c r="D647" s="464"/>
      <c r="E647" s="454"/>
    </row>
    <row r="648" spans="1:5" ht="18">
      <c r="A648" s="544" t="s">
        <v>533</v>
      </c>
      <c r="B648" s="545" t="s">
        <v>534</v>
      </c>
      <c r="C648" s="452" t="s">
        <v>1030</v>
      </c>
      <c r="D648" s="464"/>
      <c r="E648" s="454"/>
    </row>
    <row r="649" spans="1:5" ht="18">
      <c r="A649" s="546" t="s">
        <v>535</v>
      </c>
      <c r="B649" s="547" t="s">
        <v>536</v>
      </c>
      <c r="C649" s="452" t="s">
        <v>1030</v>
      </c>
      <c r="D649" s="464"/>
      <c r="E649" s="454"/>
    </row>
    <row r="650" spans="1:5" ht="18">
      <c r="A650" s="546" t="s">
        <v>537</v>
      </c>
      <c r="B650" s="547" t="s">
        <v>538</v>
      </c>
      <c r="C650" s="452" t="s">
        <v>1030</v>
      </c>
      <c r="D650" s="464"/>
      <c r="E650" s="454"/>
    </row>
    <row r="651" spans="1:5" ht="18">
      <c r="A651" s="546" t="s">
        <v>539</v>
      </c>
      <c r="B651" s="547" t="s">
        <v>540</v>
      </c>
      <c r="C651" s="452" t="s">
        <v>1030</v>
      </c>
      <c r="D651" s="464"/>
      <c r="E651" s="454"/>
    </row>
    <row r="652" spans="1:5" ht="18">
      <c r="A652" s="546" t="s">
        <v>541</v>
      </c>
      <c r="B652" s="547" t="s">
        <v>542</v>
      </c>
      <c r="C652" s="452" t="s">
        <v>1030</v>
      </c>
      <c r="D652" s="464"/>
      <c r="E652" s="454"/>
    </row>
    <row r="653" spans="1:5" ht="18">
      <c r="A653" s="546" t="s">
        <v>543</v>
      </c>
      <c r="B653" s="547" t="s">
        <v>544</v>
      </c>
      <c r="C653" s="452" t="s">
        <v>1030</v>
      </c>
      <c r="D653" s="464"/>
      <c r="E653" s="454"/>
    </row>
    <row r="654" spans="1:5" ht="18">
      <c r="A654" s="546" t="s">
        <v>545</v>
      </c>
      <c r="B654" s="547" t="s">
        <v>546</v>
      </c>
      <c r="C654" s="452" t="s">
        <v>1030</v>
      </c>
      <c r="D654" s="464"/>
      <c r="E654" s="454"/>
    </row>
    <row r="655" spans="1:5" ht="18">
      <c r="A655" s="546" t="s">
        <v>547</v>
      </c>
      <c r="B655" s="547" t="s">
        <v>548</v>
      </c>
      <c r="C655" s="452" t="s">
        <v>1030</v>
      </c>
      <c r="D655" s="464"/>
      <c r="E655" s="454"/>
    </row>
    <row r="656" spans="1:5" ht="18">
      <c r="A656" s="546" t="s">
        <v>549</v>
      </c>
      <c r="B656" s="547" t="s">
        <v>550</v>
      </c>
      <c r="C656" s="452" t="s">
        <v>1030</v>
      </c>
      <c r="D656" s="464"/>
      <c r="E656" s="454"/>
    </row>
    <row r="657" spans="1:5" ht="18">
      <c r="A657" s="546" t="s">
        <v>551</v>
      </c>
      <c r="B657" s="548" t="s">
        <v>552</v>
      </c>
      <c r="C657" s="452" t="s">
        <v>1030</v>
      </c>
      <c r="D657" s="464"/>
      <c r="E657" s="454"/>
    </row>
    <row r="658" spans="1:5" ht="18.600000000000001" thickBot="1">
      <c r="A658" s="550" t="s">
        <v>553</v>
      </c>
      <c r="B658" s="551" t="s">
        <v>554</v>
      </c>
      <c r="C658" s="452" t="s">
        <v>1030</v>
      </c>
      <c r="D658" s="464"/>
      <c r="E658" s="454"/>
    </row>
    <row r="659" spans="1:5" ht="18">
      <c r="A659" s="544" t="s">
        <v>555</v>
      </c>
      <c r="B659" s="545" t="s">
        <v>556</v>
      </c>
      <c r="C659" s="452" t="s">
        <v>1030</v>
      </c>
      <c r="D659" s="464"/>
      <c r="E659" s="454"/>
    </row>
    <row r="660" spans="1:5" ht="18">
      <c r="A660" s="546" t="s">
        <v>557</v>
      </c>
      <c r="B660" s="547" t="s">
        <v>558</v>
      </c>
      <c r="C660" s="452" t="s">
        <v>1030</v>
      </c>
      <c r="D660" s="464"/>
      <c r="E660" s="454"/>
    </row>
    <row r="661" spans="1:5" ht="18">
      <c r="A661" s="546" t="s">
        <v>559</v>
      </c>
      <c r="B661" s="547" t="s">
        <v>560</v>
      </c>
      <c r="C661" s="452" t="s">
        <v>1030</v>
      </c>
      <c r="D661" s="464"/>
      <c r="E661" s="454"/>
    </row>
    <row r="662" spans="1:5" ht="18">
      <c r="A662" s="546" t="s">
        <v>561</v>
      </c>
      <c r="B662" s="547" t="s">
        <v>562</v>
      </c>
      <c r="C662" s="452" t="s">
        <v>1030</v>
      </c>
      <c r="D662" s="464"/>
      <c r="E662" s="454"/>
    </row>
    <row r="663" spans="1:5" ht="18.600000000000001" thickBot="1">
      <c r="A663" s="550" t="s">
        <v>563</v>
      </c>
      <c r="B663" s="557" t="s">
        <v>564</v>
      </c>
      <c r="C663" s="452" t="s">
        <v>1030</v>
      </c>
      <c r="D663" s="464"/>
      <c r="E663" s="454"/>
    </row>
    <row r="664" spans="1:5" ht="18">
      <c r="A664" s="544" t="s">
        <v>565</v>
      </c>
      <c r="B664" s="545" t="s">
        <v>566</v>
      </c>
      <c r="C664" s="452" t="s">
        <v>1030</v>
      </c>
      <c r="D664" s="464"/>
      <c r="E664" s="454"/>
    </row>
    <row r="665" spans="1:5" ht="18">
      <c r="A665" s="546" t="s">
        <v>567</v>
      </c>
      <c r="B665" s="547" t="s">
        <v>568</v>
      </c>
      <c r="C665" s="452" t="s">
        <v>1030</v>
      </c>
      <c r="D665" s="464"/>
      <c r="E665" s="454"/>
    </row>
    <row r="666" spans="1:5" ht="18">
      <c r="A666" s="546" t="s">
        <v>569</v>
      </c>
      <c r="B666" s="547" t="s">
        <v>570</v>
      </c>
      <c r="C666" s="452" t="s">
        <v>1030</v>
      </c>
      <c r="D666" s="464"/>
      <c r="E666" s="454"/>
    </row>
    <row r="667" spans="1:5" ht="18">
      <c r="A667" s="546" t="s">
        <v>571</v>
      </c>
      <c r="B667" s="547" t="s">
        <v>572</v>
      </c>
      <c r="C667" s="452" t="s">
        <v>1030</v>
      </c>
      <c r="D667" s="464"/>
      <c r="E667" s="454"/>
    </row>
    <row r="668" spans="1:5" ht="18">
      <c r="A668" s="546" t="s">
        <v>573</v>
      </c>
      <c r="B668" s="547" t="s">
        <v>574</v>
      </c>
      <c r="C668" s="452" t="s">
        <v>1030</v>
      </c>
      <c r="D668" s="464"/>
      <c r="E668" s="454"/>
    </row>
    <row r="669" spans="1:5" ht="18">
      <c r="A669" s="546" t="s">
        <v>575</v>
      </c>
      <c r="B669" s="547" t="s">
        <v>576</v>
      </c>
      <c r="C669" s="452" t="s">
        <v>1030</v>
      </c>
      <c r="D669" s="464"/>
      <c r="E669" s="454"/>
    </row>
    <row r="670" spans="1:5" ht="18">
      <c r="A670" s="546" t="s">
        <v>577</v>
      </c>
      <c r="B670" s="547" t="s">
        <v>578</v>
      </c>
      <c r="C670" s="452" t="s">
        <v>1030</v>
      </c>
      <c r="D670" s="464"/>
      <c r="E670" s="454"/>
    </row>
    <row r="671" spans="1:5" ht="18">
      <c r="A671" s="546" t="s">
        <v>579</v>
      </c>
      <c r="B671" s="547" t="s">
        <v>580</v>
      </c>
      <c r="C671" s="452" t="s">
        <v>1030</v>
      </c>
      <c r="D671" s="464"/>
      <c r="E671" s="454"/>
    </row>
    <row r="672" spans="1:5" ht="18">
      <c r="A672" s="546" t="s">
        <v>581</v>
      </c>
      <c r="B672" s="547" t="s">
        <v>582</v>
      </c>
      <c r="C672" s="452" t="s">
        <v>1030</v>
      </c>
      <c r="D672" s="464"/>
      <c r="E672" s="454"/>
    </row>
    <row r="673" spans="1:5" ht="18">
      <c r="A673" s="546" t="s">
        <v>583</v>
      </c>
      <c r="B673" s="547" t="s">
        <v>584</v>
      </c>
      <c r="C673" s="452" t="s">
        <v>1030</v>
      </c>
      <c r="D673" s="464"/>
      <c r="E673" s="454"/>
    </row>
    <row r="674" spans="1:5" ht="18.600000000000001" thickBot="1">
      <c r="A674" s="550" t="s">
        <v>585</v>
      </c>
      <c r="B674" s="557" t="s">
        <v>586</v>
      </c>
      <c r="C674" s="452" t="s">
        <v>1030</v>
      </c>
      <c r="D674" s="464"/>
      <c r="E674" s="454"/>
    </row>
    <row r="675" spans="1:5" ht="18">
      <c r="A675" s="544" t="s">
        <v>587</v>
      </c>
      <c r="B675" s="545" t="s">
        <v>588</v>
      </c>
      <c r="C675" s="452" t="s">
        <v>1030</v>
      </c>
      <c r="D675" s="464"/>
      <c r="E675" s="454"/>
    </row>
    <row r="676" spans="1:5" ht="18">
      <c r="A676" s="546" t="s">
        <v>589</v>
      </c>
      <c r="B676" s="547" t="s">
        <v>590</v>
      </c>
      <c r="C676" s="452" t="s">
        <v>1030</v>
      </c>
      <c r="D676" s="464"/>
      <c r="E676" s="454"/>
    </row>
    <row r="677" spans="1:5" ht="18">
      <c r="A677" s="546" t="s">
        <v>591</v>
      </c>
      <c r="B677" s="547" t="s">
        <v>592</v>
      </c>
      <c r="C677" s="452" t="s">
        <v>1030</v>
      </c>
      <c r="D677" s="464"/>
      <c r="E677" s="454"/>
    </row>
    <row r="678" spans="1:5" ht="18">
      <c r="A678" s="546" t="s">
        <v>593</v>
      </c>
      <c r="B678" s="547" t="s">
        <v>594</v>
      </c>
      <c r="C678" s="452" t="s">
        <v>1030</v>
      </c>
      <c r="D678" s="464"/>
      <c r="E678" s="454"/>
    </row>
    <row r="679" spans="1:5" ht="18">
      <c r="A679" s="546" t="s">
        <v>595</v>
      </c>
      <c r="B679" s="547" t="s">
        <v>596</v>
      </c>
      <c r="C679" s="452" t="s">
        <v>1030</v>
      </c>
      <c r="D679" s="464"/>
      <c r="E679" s="454"/>
    </row>
    <row r="680" spans="1:5" ht="18">
      <c r="A680" s="546" t="s">
        <v>597</v>
      </c>
      <c r="B680" s="547" t="s">
        <v>598</v>
      </c>
      <c r="C680" s="452" t="s">
        <v>1030</v>
      </c>
      <c r="D680" s="464"/>
      <c r="E680" s="454"/>
    </row>
    <row r="681" spans="1:5" ht="18">
      <c r="A681" s="546" t="s">
        <v>599</v>
      </c>
      <c r="B681" s="547" t="s">
        <v>600</v>
      </c>
      <c r="C681" s="452" t="s">
        <v>1030</v>
      </c>
      <c r="D681" s="464"/>
      <c r="E681" s="454"/>
    </row>
    <row r="682" spans="1:5" ht="18">
      <c r="A682" s="546" t="s">
        <v>601</v>
      </c>
      <c r="B682" s="547" t="s">
        <v>602</v>
      </c>
      <c r="C682" s="452" t="s">
        <v>1030</v>
      </c>
      <c r="D682" s="464"/>
      <c r="E682" s="454"/>
    </row>
    <row r="683" spans="1:5" ht="18">
      <c r="A683" s="546" t="s">
        <v>603</v>
      </c>
      <c r="B683" s="547" t="s">
        <v>604</v>
      </c>
      <c r="C683" s="452" t="s">
        <v>1030</v>
      </c>
      <c r="D683" s="464"/>
      <c r="E683" s="454"/>
    </row>
    <row r="684" spans="1:5" ht="18.600000000000001" thickBot="1">
      <c r="A684" s="550" t="s">
        <v>605</v>
      </c>
      <c r="B684" s="557" t="s">
        <v>606</v>
      </c>
      <c r="C684" s="452" t="s">
        <v>1030</v>
      </c>
      <c r="D684" s="464"/>
      <c r="E684" s="454"/>
    </row>
    <row r="685" spans="1:5" ht="18">
      <c r="A685" s="544" t="s">
        <v>607</v>
      </c>
      <c r="B685" s="545" t="s">
        <v>608</v>
      </c>
      <c r="C685" s="452" t="s">
        <v>1030</v>
      </c>
      <c r="D685" s="464"/>
      <c r="E685" s="454"/>
    </row>
    <row r="686" spans="1:5" ht="18">
      <c r="A686" s="546" t="s">
        <v>609</v>
      </c>
      <c r="B686" s="547" t="s">
        <v>610</v>
      </c>
      <c r="C686" s="452" t="s">
        <v>1030</v>
      </c>
      <c r="D686" s="464"/>
      <c r="E686" s="454"/>
    </row>
    <row r="687" spans="1:5" ht="18">
      <c r="A687" s="546" t="s">
        <v>611</v>
      </c>
      <c r="B687" s="547" t="s">
        <v>612</v>
      </c>
      <c r="C687" s="452" t="s">
        <v>1030</v>
      </c>
      <c r="D687" s="464"/>
      <c r="E687" s="454"/>
    </row>
    <row r="688" spans="1:5" ht="18">
      <c r="A688" s="546" t="s">
        <v>613</v>
      </c>
      <c r="B688" s="547" t="s">
        <v>614</v>
      </c>
      <c r="C688" s="452" t="s">
        <v>1030</v>
      </c>
      <c r="D688" s="464"/>
      <c r="E688" s="454"/>
    </row>
    <row r="689" spans="1:5" ht="18.600000000000001" thickBot="1">
      <c r="A689" s="550" t="s">
        <v>615</v>
      </c>
      <c r="B689" s="557" t="s">
        <v>616</v>
      </c>
      <c r="C689" s="452" t="s">
        <v>1030</v>
      </c>
      <c r="D689" s="464"/>
      <c r="E689" s="454"/>
    </row>
    <row r="690" spans="1:5" ht="18">
      <c r="A690" s="464"/>
      <c r="B690" s="485"/>
      <c r="C690" s="452"/>
      <c r="D690" s="464"/>
      <c r="E690" s="454"/>
    </row>
    <row r="691" spans="1:5">
      <c r="A691" s="559" t="s">
        <v>698</v>
      </c>
      <c r="B691" s="560" t="s">
        <v>697</v>
      </c>
      <c r="D691" s="461"/>
      <c r="E691" s="461"/>
    </row>
    <row r="692" spans="1:5">
      <c r="A692" s="561"/>
      <c r="B692" s="558">
        <v>41670</v>
      </c>
      <c r="D692" s="461"/>
      <c r="E692" s="461"/>
    </row>
    <row r="693" spans="1:5">
      <c r="A693" s="561"/>
      <c r="B693" s="558">
        <v>41698</v>
      </c>
      <c r="D693" s="461"/>
      <c r="E693" s="461"/>
    </row>
    <row r="694" spans="1:5">
      <c r="A694" s="561"/>
      <c r="B694" s="558">
        <v>41729</v>
      </c>
      <c r="D694" s="461"/>
      <c r="E694" s="461"/>
    </row>
    <row r="695" spans="1:5">
      <c r="A695" s="561"/>
      <c r="B695" s="558">
        <v>41759</v>
      </c>
    </row>
    <row r="696" spans="1:5">
      <c r="A696" s="561"/>
      <c r="B696" s="558">
        <v>41790</v>
      </c>
    </row>
    <row r="697" spans="1:5">
      <c r="A697" s="561"/>
      <c r="B697" s="558">
        <v>41820</v>
      </c>
    </row>
    <row r="698" spans="1:5">
      <c r="A698" s="561"/>
      <c r="B698" s="558">
        <v>41851</v>
      </c>
    </row>
    <row r="699" spans="1:5">
      <c r="A699" s="561"/>
      <c r="B699" s="558">
        <v>41882</v>
      </c>
    </row>
    <row r="700" spans="1:5">
      <c r="A700" s="561"/>
      <c r="B700" s="558">
        <v>41912</v>
      </c>
    </row>
    <row r="701" spans="1:5">
      <c r="A701" s="561"/>
      <c r="B701" s="558">
        <v>41943</v>
      </c>
    </row>
    <row r="702" spans="1:5">
      <c r="A702" s="561"/>
      <c r="B702" s="558">
        <v>41973</v>
      </c>
    </row>
    <row r="703" spans="1:5">
      <c r="A703" s="561"/>
      <c r="B703" s="558">
        <v>42004</v>
      </c>
    </row>
  </sheetData>
  <sheetProtection password="81B0" sheet="1"/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2:B35"/>
  <sheetViews>
    <sheetView workbookViewId="0">
      <selection activeCell="B13" sqref="B13"/>
    </sheetView>
  </sheetViews>
  <sheetFormatPr defaultRowHeight="13.2"/>
  <cols>
    <col min="1" max="1" width="8.6640625" customWidth="1"/>
    <col min="2" max="2" width="75.5546875" bestFit="1" customWidth="1"/>
  </cols>
  <sheetData>
    <row r="2" spans="1:2">
      <c r="A2" s="802" t="s">
        <v>774</v>
      </c>
      <c r="B2" s="802"/>
    </row>
    <row r="3" spans="1:2" ht="13.8" thickBot="1"/>
    <row r="4" spans="1:2" ht="13.8" thickBot="1">
      <c r="A4" s="646" t="s">
        <v>775</v>
      </c>
      <c r="B4" s="647" t="s">
        <v>776</v>
      </c>
    </row>
    <row r="5" spans="1:2">
      <c r="A5" s="648">
        <v>101</v>
      </c>
      <c r="B5" s="649" t="s">
        <v>777</v>
      </c>
    </row>
    <row r="6" spans="1:2">
      <c r="A6" s="650">
        <v>102</v>
      </c>
      <c r="B6" s="651" t="s">
        <v>778</v>
      </c>
    </row>
    <row r="7" spans="1:2">
      <c r="A7" s="650">
        <v>103</v>
      </c>
      <c r="B7" s="651" t="s">
        <v>779</v>
      </c>
    </row>
    <row r="8" spans="1:2">
      <c r="A8" s="650">
        <v>201</v>
      </c>
      <c r="B8" s="651" t="s">
        <v>780</v>
      </c>
    </row>
    <row r="9" spans="1:2">
      <c r="A9" s="650">
        <v>202</v>
      </c>
      <c r="B9" s="651" t="s">
        <v>781</v>
      </c>
    </row>
    <row r="10" spans="1:2">
      <c r="A10" s="650">
        <v>203</v>
      </c>
      <c r="B10" s="651" t="s">
        <v>782</v>
      </c>
    </row>
    <row r="11" spans="1:2">
      <c r="A11" s="650">
        <v>204</v>
      </c>
      <c r="B11" s="651" t="s">
        <v>783</v>
      </c>
    </row>
    <row r="12" spans="1:2">
      <c r="A12" s="650">
        <v>205</v>
      </c>
      <c r="B12" s="651" t="s">
        <v>784</v>
      </c>
    </row>
    <row r="13" spans="1:2">
      <c r="A13" s="650">
        <v>301</v>
      </c>
      <c r="B13" s="651" t="s">
        <v>785</v>
      </c>
    </row>
    <row r="14" spans="1:2">
      <c r="A14" s="650">
        <v>401</v>
      </c>
      <c r="B14" s="651" t="s">
        <v>786</v>
      </c>
    </row>
    <row r="15" spans="1:2">
      <c r="A15" s="650">
        <v>501</v>
      </c>
      <c r="B15" s="651" t="s">
        <v>1159</v>
      </c>
    </row>
    <row r="16" spans="1:2">
      <c r="A16" s="650">
        <v>502</v>
      </c>
      <c r="B16" s="651" t="s">
        <v>787</v>
      </c>
    </row>
    <row r="17" spans="1:2">
      <c r="A17" s="650">
        <v>503</v>
      </c>
      <c r="B17" s="651" t="s">
        <v>788</v>
      </c>
    </row>
    <row r="18" spans="1:2">
      <c r="A18" s="650">
        <v>601</v>
      </c>
      <c r="B18" s="651" t="s">
        <v>789</v>
      </c>
    </row>
    <row r="19" spans="1:2">
      <c r="A19" s="650">
        <v>602</v>
      </c>
      <c r="B19" s="651" t="s">
        <v>790</v>
      </c>
    </row>
    <row r="20" spans="1:2">
      <c r="A20" s="650">
        <v>701</v>
      </c>
      <c r="B20" s="651" t="s">
        <v>791</v>
      </c>
    </row>
    <row r="21" spans="1:2">
      <c r="A21" s="650">
        <v>702</v>
      </c>
      <c r="B21" s="651" t="s">
        <v>792</v>
      </c>
    </row>
    <row r="22" spans="1:2">
      <c r="A22" s="650">
        <v>703</v>
      </c>
      <c r="B22" s="651" t="s">
        <v>793</v>
      </c>
    </row>
    <row r="23" spans="1:2">
      <c r="A23" s="650">
        <v>704</v>
      </c>
      <c r="B23" s="651" t="s">
        <v>794</v>
      </c>
    </row>
    <row r="24" spans="1:2">
      <c r="A24" s="650">
        <v>801</v>
      </c>
      <c r="B24" s="651" t="s">
        <v>795</v>
      </c>
    </row>
    <row r="25" spans="1:2">
      <c r="A25" s="650">
        <v>802</v>
      </c>
      <c r="B25" s="651" t="s">
        <v>796</v>
      </c>
    </row>
    <row r="26" spans="1:2">
      <c r="A26" s="650">
        <v>803</v>
      </c>
      <c r="B26" s="651" t="s">
        <v>797</v>
      </c>
    </row>
    <row r="27" spans="1:2">
      <c r="A27" s="650">
        <v>804</v>
      </c>
      <c r="B27" s="651" t="s">
        <v>798</v>
      </c>
    </row>
    <row r="28" spans="1:2">
      <c r="A28" s="650">
        <v>805</v>
      </c>
      <c r="B28" s="651" t="s">
        <v>799</v>
      </c>
    </row>
    <row r="29" spans="1:2">
      <c r="A29" s="650">
        <v>806</v>
      </c>
      <c r="B29" s="651" t="s">
        <v>800</v>
      </c>
    </row>
    <row r="30" spans="1:2" ht="13.8" thickBot="1">
      <c r="A30" s="652">
        <v>901</v>
      </c>
      <c r="B30" s="653" t="s">
        <v>801</v>
      </c>
    </row>
    <row r="33" spans="2:2">
      <c r="B33" t="s">
        <v>802</v>
      </c>
    </row>
    <row r="35" spans="2:2" ht="26.4">
      <c r="B35" s="654" t="s">
        <v>803</v>
      </c>
    </row>
  </sheetData>
  <sheetProtection password="81B0" sheet="1"/>
  <mergeCells count="1"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26"/>
  <sheetViews>
    <sheetView workbookViewId="0">
      <selection activeCell="B26" sqref="B26"/>
    </sheetView>
  </sheetViews>
  <sheetFormatPr defaultRowHeight="13.2"/>
  <sheetData>
    <row r="1" spans="1:2">
      <c r="A1">
        <v>101</v>
      </c>
      <c r="B1" t="s">
        <v>777</v>
      </c>
    </row>
    <row r="2" spans="1:2">
      <c r="A2">
        <v>102</v>
      </c>
      <c r="B2" t="s">
        <v>778</v>
      </c>
    </row>
    <row r="3" spans="1:2">
      <c r="A3">
        <v>103</v>
      </c>
      <c r="B3" t="s">
        <v>779</v>
      </c>
    </row>
    <row r="4" spans="1:2">
      <c r="A4">
        <v>201</v>
      </c>
      <c r="B4" t="s">
        <v>780</v>
      </c>
    </row>
    <row r="5" spans="1:2">
      <c r="A5">
        <v>202</v>
      </c>
      <c r="B5" t="s">
        <v>781</v>
      </c>
    </row>
    <row r="6" spans="1:2">
      <c r="A6">
        <v>203</v>
      </c>
      <c r="B6" t="s">
        <v>782</v>
      </c>
    </row>
    <row r="7" spans="1:2">
      <c r="A7">
        <v>204</v>
      </c>
      <c r="B7" t="s">
        <v>783</v>
      </c>
    </row>
    <row r="8" spans="1:2">
      <c r="A8">
        <v>205</v>
      </c>
      <c r="B8" t="s">
        <v>784</v>
      </c>
    </row>
    <row r="9" spans="1:2">
      <c r="A9">
        <v>301</v>
      </c>
      <c r="B9" t="s">
        <v>785</v>
      </c>
    </row>
    <row r="10" spans="1:2">
      <c r="A10">
        <v>401</v>
      </c>
      <c r="B10" t="s">
        <v>786</v>
      </c>
    </row>
    <row r="11" spans="1:2">
      <c r="A11">
        <v>501</v>
      </c>
      <c r="B11" t="s">
        <v>1159</v>
      </c>
    </row>
    <row r="12" spans="1:2">
      <c r="A12">
        <v>502</v>
      </c>
      <c r="B12" t="s">
        <v>787</v>
      </c>
    </row>
    <row r="13" spans="1:2">
      <c r="A13">
        <v>503</v>
      </c>
      <c r="B13" t="s">
        <v>788</v>
      </c>
    </row>
    <row r="14" spans="1:2">
      <c r="A14">
        <v>601</v>
      </c>
      <c r="B14" t="s">
        <v>789</v>
      </c>
    </row>
    <row r="15" spans="1:2">
      <c r="A15">
        <v>602</v>
      </c>
      <c r="B15" t="s">
        <v>790</v>
      </c>
    </row>
    <row r="16" spans="1:2">
      <c r="A16">
        <v>701</v>
      </c>
      <c r="B16" t="s">
        <v>791</v>
      </c>
    </row>
    <row r="17" spans="1:2">
      <c r="A17">
        <v>702</v>
      </c>
      <c r="B17" t="s">
        <v>792</v>
      </c>
    </row>
    <row r="18" spans="1:2">
      <c r="A18">
        <v>703</v>
      </c>
      <c r="B18" t="s">
        <v>793</v>
      </c>
    </row>
    <row r="19" spans="1:2">
      <c r="A19">
        <v>704</v>
      </c>
      <c r="B19" t="s">
        <v>794</v>
      </c>
    </row>
    <row r="20" spans="1:2">
      <c r="A20">
        <v>801</v>
      </c>
      <c r="B20" t="s">
        <v>795</v>
      </c>
    </row>
    <row r="21" spans="1:2">
      <c r="A21">
        <v>802</v>
      </c>
      <c r="B21" t="s">
        <v>796</v>
      </c>
    </row>
    <row r="22" spans="1:2">
      <c r="A22">
        <v>803</v>
      </c>
      <c r="B22" t="s">
        <v>797</v>
      </c>
    </row>
    <row r="23" spans="1:2">
      <c r="A23">
        <v>804</v>
      </c>
      <c r="B23" t="s">
        <v>798</v>
      </c>
    </row>
    <row r="24" spans="1:2">
      <c r="A24">
        <v>805</v>
      </c>
      <c r="B24" t="s">
        <v>799</v>
      </c>
    </row>
    <row r="25" spans="1:2">
      <c r="A25">
        <v>806</v>
      </c>
      <c r="B25" t="s">
        <v>800</v>
      </c>
    </row>
    <row r="26" spans="1:2">
      <c r="A26">
        <v>901</v>
      </c>
      <c r="B26" t="s">
        <v>801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6</vt:i4>
      </vt:variant>
      <vt:variant>
        <vt:lpstr>Наименувани диапазони</vt:lpstr>
      </vt:variant>
      <vt:variant>
        <vt:i4>8</vt:i4>
      </vt:variant>
    </vt:vector>
  </HeadingPairs>
  <TitlesOfParts>
    <vt:vector size="14" baseType="lpstr">
      <vt:lpstr>OTCHET</vt:lpstr>
      <vt:lpstr>INF</vt:lpstr>
      <vt:lpstr>list</vt:lpstr>
      <vt:lpstr>УКАЗАНИЯ</vt:lpstr>
      <vt:lpstr>Groups</vt:lpstr>
      <vt:lpstr>Лист1</vt:lpstr>
      <vt:lpstr>Date</vt:lpstr>
      <vt:lpstr>EBK_DEIN</vt:lpstr>
      <vt:lpstr>EBK_DEIN2</vt:lpstr>
      <vt:lpstr>OP_LIST</vt:lpstr>
      <vt:lpstr>OP_LIST2</vt:lpstr>
      <vt:lpstr>PRBK</vt:lpstr>
      <vt:lpstr>OTCHET!Print_Area</vt:lpstr>
      <vt:lpstr>SMETKA</vt:lpstr>
    </vt:vector>
  </TitlesOfParts>
  <Company>MoF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Station</dc:creator>
  <cp:lastModifiedBy>minka</cp:lastModifiedBy>
  <cp:lastPrinted>2014-12-02T07:39:53Z</cp:lastPrinted>
  <dcterms:created xsi:type="dcterms:W3CDTF">1997-12-10T11:54:07Z</dcterms:created>
  <dcterms:modified xsi:type="dcterms:W3CDTF">2014-12-02T08:27:46Z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